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7365" activeTab="0"/>
  </bookViews>
  <sheets>
    <sheet name="Tourism Summary 2009" sheetId="1" r:id="rId1"/>
  </sheets>
  <externalReferences>
    <externalReference r:id="rId4"/>
    <externalReference r:id="rId5"/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<sst xmlns="http://schemas.openxmlformats.org/spreadsheetml/2006/main" count="439" uniqueCount="72">
  <si>
    <t>Tourism Statistics Summary 2009</t>
  </si>
  <si>
    <t>Visitor Arrivals 1993 - 2009</t>
  </si>
  <si>
    <t xml:space="preserve">Month </t>
  </si>
  <si>
    <t>% Change 09/08</t>
  </si>
  <si>
    <t>Jan</t>
  </si>
  <si>
    <t>Feb</t>
  </si>
  <si>
    <t>Mar</t>
  </si>
  <si>
    <t>1st qtr</t>
  </si>
  <si>
    <t>Apr</t>
  </si>
  <si>
    <t>May</t>
  </si>
  <si>
    <t>Jun</t>
  </si>
  <si>
    <t>2nd qtr</t>
  </si>
  <si>
    <t>Jul</t>
  </si>
  <si>
    <t>Aug</t>
  </si>
  <si>
    <t>Sept</t>
  </si>
  <si>
    <t>3rd qtr</t>
  </si>
  <si>
    <t>Oct</t>
  </si>
  <si>
    <t>Nov</t>
  </si>
  <si>
    <t>Dec</t>
  </si>
  <si>
    <t>4th qtr</t>
  </si>
  <si>
    <t>Total</t>
  </si>
  <si>
    <t>Tourist Arrivals 1993 - 2009</t>
  </si>
  <si>
    <t>Month</t>
  </si>
  <si>
    <t>Excursionists Arrivals 1993 - 2009</t>
  </si>
  <si>
    <t>Passenger Arrivals 1993 - 2009</t>
  </si>
  <si>
    <t>Passenger Departures 1993-2009</t>
  </si>
  <si>
    <t>Visitor Arrivals by Country of Residence 2008</t>
  </si>
  <si>
    <t>USA</t>
  </si>
  <si>
    <t>Canada</t>
  </si>
  <si>
    <t>U.K.</t>
  </si>
  <si>
    <t>Italy</t>
  </si>
  <si>
    <t>Germany</t>
  </si>
  <si>
    <t>Eur(oth)</t>
  </si>
  <si>
    <t>FWI</t>
  </si>
  <si>
    <t>DWI</t>
  </si>
  <si>
    <t>Carib.</t>
  </si>
  <si>
    <t>Other</t>
  </si>
  <si>
    <t xml:space="preserve">Total </t>
  </si>
  <si>
    <t>Tourist Arrivals by Country of Residence 2008</t>
  </si>
  <si>
    <t>Excursionist Arrivals by Country of Residence 2008</t>
  </si>
  <si>
    <t>Visitor Arrivals by Country of Residence 2009</t>
  </si>
  <si>
    <t>Tourist Arrivals by Country of Residence 2009</t>
  </si>
  <si>
    <t>Excursionist Arrivals by Country of Residence 2009</t>
  </si>
  <si>
    <t>Visitor Arrivals by Country of Residence 2009/2008 percentage change</t>
  </si>
  <si>
    <t>Tourist Arrivals by Country of Residence 2009/2008 percentage change</t>
  </si>
  <si>
    <t>Excursionist Arrivals by Country of Residence 2009/2008 percentage change</t>
  </si>
  <si>
    <t>March</t>
  </si>
  <si>
    <t>April</t>
  </si>
  <si>
    <t>June</t>
  </si>
  <si>
    <t>July</t>
  </si>
  <si>
    <t>August</t>
  </si>
  <si>
    <t>TOTAL</t>
  </si>
  <si>
    <t>Tourist Arrivals by Length of Stay 2009</t>
  </si>
  <si>
    <t xml:space="preserve">   1-3</t>
  </si>
  <si>
    <t xml:space="preserve">   4-7</t>
  </si>
  <si>
    <t xml:space="preserve"> 8-15</t>
  </si>
  <si>
    <t>16-22</t>
  </si>
  <si>
    <r>
      <t xml:space="preserve">    23</t>
    </r>
    <r>
      <rPr>
        <b/>
        <vertAlign val="superscript"/>
        <sz val="12"/>
        <rFont val="Times New Roman"/>
        <family val="1"/>
      </rPr>
      <t>+</t>
    </r>
    <r>
      <rPr>
        <b/>
        <sz val="12"/>
        <rFont val="Times New Roman"/>
        <family val="1"/>
      </rPr>
      <t xml:space="preserve"> </t>
    </r>
  </si>
  <si>
    <t xml:space="preserve">Avg 2009 </t>
  </si>
  <si>
    <t>Avg 2008</t>
  </si>
  <si>
    <t>Avg 2007</t>
  </si>
  <si>
    <t>Avg 2006</t>
  </si>
  <si>
    <t>Avg 2005</t>
  </si>
  <si>
    <t>Avg 2004</t>
  </si>
  <si>
    <t>Avg 2003</t>
  </si>
  <si>
    <t>Excursionist Arrivals by Port</t>
  </si>
  <si>
    <t>Tourist Arrivals by Port</t>
  </si>
  <si>
    <t>Visitor Arrivals by Port</t>
  </si>
  <si>
    <t xml:space="preserve">Air </t>
  </si>
  <si>
    <t xml:space="preserve">Sea </t>
  </si>
  <si>
    <t xml:space="preserve">Blowing Point </t>
  </si>
  <si>
    <t>Sandy Ground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</si>
</sst>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%"/>
    <numFmt numFmtId="166" formatCode="_(* #,##0_);_(* \(#,##0\);_(* &quot;-&quot;??_);_(@_)"/>
    <numFmt numFmtId="167" formatCode="0.00_)"/>
    <numFmt numFmtId="168" formatCode="0.0_)"/>
    <numFmt numFmtId="169" formatCode="0.0"/>
    <numFmt numFmtId="170" formatCode="_(* #,##0.0_);_(* \(#,##0.0\);_(* &quot;-&quot;??_);_(@_)"/>
    <numFmt numFmtId="171" formatCode="_(* #,##0.0_);_(* \(#,##0.0\);_(* &quot;-&quot;?_);_(@_)"/>
    <numFmt numFmtId="172" formatCode="0.00000_)"/>
    <numFmt numFmtId="173" formatCode="0.000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6"/>
      <name val="Times New Roman"/>
      <family val="1"/>
    </font>
    <font>
      <b/>
      <sz val="11"/>
      <name val="Times New Roman"/>
      <family val="1"/>
    </font>
    <font>
      <b/>
      <sz val="16"/>
      <color indexed="10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1"/>
      <color indexed="63"/>
      <name val="Times New Roman"/>
      <family val="1"/>
    </font>
    <font>
      <sz val="16"/>
      <color indexed="10"/>
      <name val="Times New Roman"/>
      <family val="1"/>
    </font>
    <font>
      <sz val="16"/>
      <name val="Times New Roman"/>
      <family val="1"/>
    </font>
    <font>
      <b/>
      <vertAlign val="superscript"/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45">
    <xf numFmtId="0" fontId="0" fillId="0" borderId="0" xfId="0" applyFont="1" applyAlignment="1">
      <alignment/>
    </xf>
    <xf numFmtId="164" fontId="3" fillId="0" borderId="0" xfId="0" applyNumberFormat="1" applyFont="1" applyFill="1" applyBorder="1" applyAlignment="1">
      <alignment/>
    </xf>
    <xf numFmtId="164" fontId="5" fillId="0" borderId="0" xfId="0" applyNumberFormat="1" applyFont="1" applyFill="1" applyBorder="1" applyAlignment="1">
      <alignment/>
    </xf>
    <xf numFmtId="164" fontId="3" fillId="0" borderId="10" xfId="0" applyNumberFormat="1" applyFont="1" applyFill="1" applyBorder="1" applyAlignment="1">
      <alignment/>
    </xf>
    <xf numFmtId="164" fontId="3" fillId="0" borderId="10" xfId="0" applyNumberFormat="1" applyFont="1" applyFill="1" applyBorder="1" applyAlignment="1">
      <alignment horizontal="center"/>
    </xf>
    <xf numFmtId="0" fontId="3" fillId="0" borderId="10" xfId="42" applyNumberFormat="1" applyFont="1" applyBorder="1" applyAlignment="1">
      <alignment horizontal="center"/>
    </xf>
    <xf numFmtId="165" fontId="3" fillId="0" borderId="10" xfId="0" applyNumberFormat="1" applyFont="1" applyFill="1" applyBorder="1" applyAlignment="1">
      <alignment horizontal="center" wrapText="1"/>
    </xf>
    <xf numFmtId="166" fontId="6" fillId="0" borderId="10" xfId="42" applyNumberFormat="1" applyFont="1" applyFill="1" applyBorder="1" applyAlignment="1">
      <alignment horizontal="center"/>
    </xf>
    <xf numFmtId="166" fontId="6" fillId="0" borderId="10" xfId="42" applyNumberFormat="1" applyFont="1" applyFill="1" applyBorder="1" applyAlignment="1">
      <alignment/>
    </xf>
    <xf numFmtId="166" fontId="6" fillId="0" borderId="10" xfId="42" applyNumberFormat="1" applyFont="1" applyBorder="1" applyAlignment="1">
      <alignment/>
    </xf>
    <xf numFmtId="166" fontId="6" fillId="0" borderId="10" xfId="42" applyNumberFormat="1" applyFont="1" applyBorder="1" applyAlignment="1">
      <alignment horizontal="right"/>
    </xf>
    <xf numFmtId="166" fontId="6" fillId="0" borderId="10" xfId="42" applyNumberFormat="1" applyFont="1" applyFill="1" applyBorder="1" applyAlignment="1">
      <alignment horizontal="right"/>
    </xf>
    <xf numFmtId="165" fontId="6" fillId="0" borderId="10" xfId="57" applyNumberFormat="1" applyFont="1" applyFill="1" applyBorder="1" applyAlignment="1">
      <alignment/>
    </xf>
    <xf numFmtId="164" fontId="6" fillId="0" borderId="0" xfId="0" applyNumberFormat="1" applyFont="1" applyFill="1" applyBorder="1" applyAlignment="1">
      <alignment/>
    </xf>
    <xf numFmtId="167" fontId="6" fillId="0" borderId="0" xfId="0" applyNumberFormat="1" applyFont="1" applyFill="1" applyBorder="1" applyAlignment="1">
      <alignment/>
    </xf>
    <xf numFmtId="9" fontId="6" fillId="0" borderId="0" xfId="57" applyFont="1" applyFill="1" applyBorder="1" applyAlignment="1">
      <alignment/>
    </xf>
    <xf numFmtId="164" fontId="3" fillId="33" borderId="10" xfId="0" applyNumberFormat="1" applyFont="1" applyFill="1" applyBorder="1" applyAlignment="1">
      <alignment horizontal="left"/>
    </xf>
    <xf numFmtId="166" fontId="3" fillId="33" borderId="10" xfId="42" applyNumberFormat="1" applyFont="1" applyFill="1" applyBorder="1" applyAlignment="1">
      <alignment horizontal="center"/>
    </xf>
    <xf numFmtId="165" fontId="3" fillId="33" borderId="10" xfId="57" applyNumberFormat="1" applyFont="1" applyFill="1" applyBorder="1" applyAlignment="1">
      <alignment horizontal="right"/>
    </xf>
    <xf numFmtId="166" fontId="3" fillId="0" borderId="0" xfId="57" applyNumberFormat="1" applyFont="1" applyFill="1" applyBorder="1" applyAlignment="1">
      <alignment/>
    </xf>
    <xf numFmtId="10" fontId="3" fillId="0" borderId="0" xfId="0" applyNumberFormat="1" applyFont="1" applyFill="1" applyBorder="1" applyAlignment="1">
      <alignment/>
    </xf>
    <xf numFmtId="165" fontId="6" fillId="0" borderId="0" xfId="57" applyNumberFormat="1" applyFont="1" applyFill="1" applyBorder="1" applyAlignment="1">
      <alignment/>
    </xf>
    <xf numFmtId="166" fontId="3" fillId="0" borderId="0" xfId="42" applyNumberFormat="1" applyFont="1" applyFill="1" applyBorder="1" applyAlignment="1">
      <alignment horizontal="center"/>
    </xf>
    <xf numFmtId="166" fontId="3" fillId="0" borderId="0" xfId="57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66" fontId="6" fillId="0" borderId="0" xfId="0" applyNumberFormat="1" applyFont="1" applyFill="1" applyBorder="1" applyAlignment="1">
      <alignment horizontal="center"/>
    </xf>
    <xf numFmtId="168" fontId="6" fillId="0" borderId="0" xfId="0" applyNumberFormat="1" applyFont="1" applyFill="1" applyBorder="1" applyAlignment="1">
      <alignment/>
    </xf>
    <xf numFmtId="169" fontId="3" fillId="0" borderId="0" xfId="0" applyNumberFormat="1" applyFont="1" applyFill="1" applyBorder="1" applyAlignment="1">
      <alignment horizontal="right"/>
    </xf>
    <xf numFmtId="164" fontId="3" fillId="34" borderId="10" xfId="0" applyNumberFormat="1" applyFont="1" applyFill="1" applyBorder="1" applyAlignment="1">
      <alignment/>
    </xf>
    <xf numFmtId="166" fontId="3" fillId="34" borderId="10" xfId="42" applyNumberFormat="1" applyFont="1" applyFill="1" applyBorder="1" applyAlignment="1">
      <alignment horizontal="center"/>
    </xf>
    <xf numFmtId="165" fontId="3" fillId="34" borderId="10" xfId="57" applyNumberFormat="1" applyFont="1" applyFill="1" applyBorder="1" applyAlignment="1">
      <alignment horizontal="right"/>
    </xf>
    <xf numFmtId="166" fontId="6" fillId="0" borderId="0" xfId="42" applyNumberFormat="1" applyFont="1" applyFill="1" applyBorder="1" applyAlignment="1">
      <alignment horizontal="right"/>
    </xf>
    <xf numFmtId="43" fontId="6" fillId="0" borderId="0" xfId="42" applyNumberFormat="1" applyFont="1" applyFill="1" applyBorder="1" applyAlignment="1">
      <alignment horizontal="right"/>
    </xf>
    <xf numFmtId="9" fontId="6" fillId="0" borderId="0" xfId="57" applyFont="1" applyFill="1" applyBorder="1" applyAlignment="1">
      <alignment horizontal="right"/>
    </xf>
    <xf numFmtId="164" fontId="3" fillId="0" borderId="10" xfId="0" applyNumberFormat="1" applyFont="1" applyFill="1" applyBorder="1" applyAlignment="1">
      <alignment horizontal="left"/>
    </xf>
    <xf numFmtId="166" fontId="6" fillId="0" borderId="10" xfId="42" applyNumberFormat="1" applyFont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166" fontId="6" fillId="0" borderId="10" xfId="0" applyNumberFormat="1" applyFont="1" applyBorder="1" applyAlignment="1">
      <alignment horizontal="right"/>
    </xf>
    <xf numFmtId="165" fontId="6" fillId="0" borderId="0" xfId="57" applyNumberFormat="1" applyFont="1" applyFill="1" applyBorder="1" applyAlignment="1">
      <alignment horizontal="center"/>
    </xf>
    <xf numFmtId="166" fontId="7" fillId="0" borderId="10" xfId="42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left"/>
    </xf>
    <xf numFmtId="165" fontId="3" fillId="0" borderId="0" xfId="0" applyNumberFormat="1" applyFont="1" applyFill="1" applyBorder="1" applyAlignment="1">
      <alignment horizontal="center"/>
    </xf>
    <xf numFmtId="165" fontId="3" fillId="0" borderId="0" xfId="57" applyNumberFormat="1" applyFont="1" applyFill="1" applyBorder="1" applyAlignment="1">
      <alignment horizontal="center"/>
    </xf>
    <xf numFmtId="0" fontId="6" fillId="0" borderId="0" xfId="42" applyNumberFormat="1" applyFont="1" applyFill="1" applyBorder="1" applyAlignment="1">
      <alignment horizontal="right"/>
    </xf>
    <xf numFmtId="168" fontId="6" fillId="0" borderId="0" xfId="0" applyNumberFormat="1" applyFont="1" applyFill="1" applyBorder="1" applyAlignment="1">
      <alignment horizontal="center"/>
    </xf>
    <xf numFmtId="10" fontId="6" fillId="0" borderId="0" xfId="57" applyNumberFormat="1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right"/>
    </xf>
    <xf numFmtId="166" fontId="3" fillId="34" borderId="10" xfId="42" applyNumberFormat="1" applyFont="1" applyFill="1" applyBorder="1" applyAlignment="1">
      <alignment horizontal="right"/>
    </xf>
    <xf numFmtId="166" fontId="3" fillId="0" borderId="0" xfId="42" applyNumberFormat="1" applyFont="1" applyFill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166" fontId="3" fillId="33" borderId="10" xfId="42" applyNumberFormat="1" applyFont="1" applyFill="1" applyBorder="1" applyAlignment="1">
      <alignment horizontal="right"/>
    </xf>
    <xf numFmtId="164" fontId="6" fillId="0" borderId="0" xfId="0" applyNumberFormat="1" applyFont="1" applyBorder="1" applyAlignment="1">
      <alignment horizontal="right"/>
    </xf>
    <xf numFmtId="164" fontId="4" fillId="0" borderId="11" xfId="0" applyNumberFormat="1" applyFont="1" applyFill="1" applyBorder="1" applyAlignment="1">
      <alignment/>
    </xf>
    <xf numFmtId="164" fontId="4" fillId="0" borderId="12" xfId="0" applyNumberFormat="1" applyFont="1" applyFill="1" applyBorder="1" applyAlignment="1">
      <alignment/>
    </xf>
    <xf numFmtId="164" fontId="4" fillId="0" borderId="13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 horizontal="left"/>
    </xf>
    <xf numFmtId="164" fontId="8" fillId="0" borderId="0" xfId="0" applyNumberFormat="1" applyFont="1" applyFill="1" applyBorder="1" applyAlignment="1">
      <alignment/>
    </xf>
    <xf numFmtId="166" fontId="3" fillId="0" borderId="10" xfId="42" applyNumberFormat="1" applyFont="1" applyBorder="1" applyAlignment="1">
      <alignment horizontal="center"/>
    </xf>
    <xf numFmtId="166" fontId="3" fillId="0" borderId="0" xfId="42" applyNumberFormat="1" applyFont="1" applyBorder="1" applyAlignment="1">
      <alignment horizontal="center"/>
    </xf>
    <xf numFmtId="166" fontId="6" fillId="0" borderId="0" xfId="42" applyNumberFormat="1" applyFont="1" applyFill="1" applyBorder="1" applyAlignment="1">
      <alignment horizontal="center"/>
    </xf>
    <xf numFmtId="9" fontId="3" fillId="0" borderId="0" xfId="57" applyFont="1" applyFill="1" applyBorder="1" applyAlignment="1">
      <alignment horizontal="center"/>
    </xf>
    <xf numFmtId="165" fontId="6" fillId="0" borderId="0" xfId="57" applyNumberFormat="1" applyFont="1" applyFill="1" applyBorder="1" applyAlignment="1">
      <alignment horizontal="right"/>
    </xf>
    <xf numFmtId="164" fontId="6" fillId="0" borderId="0" xfId="0" applyNumberFormat="1" applyFont="1" applyBorder="1" applyAlignment="1">
      <alignment/>
    </xf>
    <xf numFmtId="9" fontId="9" fillId="0" borderId="0" xfId="57" applyFont="1" applyFill="1" applyBorder="1" applyAlignment="1">
      <alignment/>
    </xf>
    <xf numFmtId="164" fontId="9" fillId="0" borderId="0" xfId="0" applyNumberFormat="1" applyFont="1" applyFill="1" applyBorder="1" applyAlignment="1">
      <alignment/>
    </xf>
    <xf numFmtId="166" fontId="6" fillId="0" borderId="0" xfId="57" applyNumberFormat="1" applyFont="1" applyFill="1" applyBorder="1" applyAlignment="1">
      <alignment/>
    </xf>
    <xf numFmtId="165" fontId="6" fillId="0" borderId="0" xfId="57" applyNumberFormat="1" applyFont="1" applyBorder="1" applyAlignment="1">
      <alignment/>
    </xf>
    <xf numFmtId="9" fontId="6" fillId="0" borderId="0" xfId="57" applyFont="1" applyBorder="1" applyAlignment="1">
      <alignment/>
    </xf>
    <xf numFmtId="10" fontId="6" fillId="0" borderId="0" xfId="57" applyNumberFormat="1" applyFont="1" applyFill="1" applyBorder="1" applyAlignment="1">
      <alignment/>
    </xf>
    <xf numFmtId="166" fontId="3" fillId="0" borderId="10" xfId="42" applyNumberFormat="1" applyFont="1" applyFill="1" applyBorder="1" applyAlignment="1">
      <alignment horizontal="center"/>
    </xf>
    <xf numFmtId="166" fontId="3" fillId="34" borderId="10" xfId="42" applyNumberFormat="1" applyFont="1" applyFill="1" applyBorder="1" applyAlignment="1">
      <alignment/>
    </xf>
    <xf numFmtId="9" fontId="6" fillId="0" borderId="0" xfId="57" applyFont="1" applyFill="1" applyBorder="1" applyAlignment="1">
      <alignment horizontal="center"/>
    </xf>
    <xf numFmtId="0" fontId="6" fillId="0" borderId="0" xfId="57" applyNumberFormat="1" applyFont="1" applyFill="1" applyBorder="1" applyAlignment="1">
      <alignment/>
    </xf>
    <xf numFmtId="166" fontId="3" fillId="0" borderId="10" xfId="42" applyNumberFormat="1" applyFont="1" applyFill="1" applyBorder="1" applyAlignment="1">
      <alignment horizontal="right"/>
    </xf>
    <xf numFmtId="165" fontId="3" fillId="0" borderId="0" xfId="57" applyNumberFormat="1" applyFont="1" applyBorder="1" applyAlignment="1">
      <alignment horizontal="center"/>
    </xf>
    <xf numFmtId="165" fontId="6" fillId="0" borderId="10" xfId="57" applyNumberFormat="1" applyFont="1" applyFill="1" applyBorder="1" applyAlignment="1">
      <alignment horizontal="center"/>
    </xf>
    <xf numFmtId="165" fontId="3" fillId="33" borderId="10" xfId="57" applyNumberFormat="1" applyFont="1" applyFill="1" applyBorder="1" applyAlignment="1">
      <alignment horizontal="center"/>
    </xf>
    <xf numFmtId="9" fontId="3" fillId="0" borderId="0" xfId="57" applyFont="1" applyFill="1" applyBorder="1" applyAlignment="1">
      <alignment/>
    </xf>
    <xf numFmtId="165" fontId="3" fillId="34" borderId="10" xfId="57" applyNumberFormat="1" applyFont="1" applyFill="1" applyBorder="1" applyAlignment="1">
      <alignment horizontal="center"/>
    </xf>
    <xf numFmtId="166" fontId="3" fillId="0" borderId="0" xfId="42" applyNumberFormat="1" applyFont="1" applyFill="1" applyBorder="1" applyAlignment="1">
      <alignment/>
    </xf>
    <xf numFmtId="164" fontId="3" fillId="34" borderId="10" xfId="0" applyNumberFormat="1" applyFont="1" applyFill="1" applyBorder="1" applyAlignment="1">
      <alignment horizontal="center"/>
    </xf>
    <xf numFmtId="9" fontId="6" fillId="0" borderId="0" xfId="57" applyNumberFormat="1" applyFont="1" applyFill="1" applyBorder="1" applyAlignment="1">
      <alignment horizontal="center"/>
    </xf>
    <xf numFmtId="164" fontId="3" fillId="35" borderId="10" xfId="0" applyNumberFormat="1" applyFont="1" applyFill="1" applyBorder="1" applyAlignment="1">
      <alignment horizontal="center"/>
    </xf>
    <xf numFmtId="164" fontId="3" fillId="36" borderId="10" xfId="0" applyNumberFormat="1" applyFont="1" applyFill="1" applyBorder="1" applyAlignment="1">
      <alignment horizontal="center"/>
    </xf>
    <xf numFmtId="164" fontId="3" fillId="37" borderId="10" xfId="0" applyNumberFormat="1" applyFont="1" applyFill="1" applyBorder="1" applyAlignment="1">
      <alignment horizontal="center"/>
    </xf>
    <xf numFmtId="164" fontId="3" fillId="38" borderId="10" xfId="0" applyNumberFormat="1" applyFont="1" applyFill="1" applyBorder="1" applyAlignment="1">
      <alignment horizontal="center"/>
    </xf>
    <xf numFmtId="164" fontId="3" fillId="39" borderId="10" xfId="0" applyNumberFormat="1" applyFont="1" applyFill="1" applyBorder="1" applyAlignment="1">
      <alignment horizontal="right"/>
    </xf>
    <xf numFmtId="164" fontId="3" fillId="40" borderId="10" xfId="0" applyNumberFormat="1" applyFont="1" applyFill="1" applyBorder="1" applyAlignment="1">
      <alignment horizontal="center"/>
    </xf>
    <xf numFmtId="166" fontId="6" fillId="0" borderId="10" xfId="42" applyNumberFormat="1" applyFont="1" applyFill="1" applyBorder="1" applyAlignment="1">
      <alignment/>
    </xf>
    <xf numFmtId="166" fontId="3" fillId="0" borderId="10" xfId="42" applyNumberFormat="1" applyFont="1" applyFill="1" applyBorder="1" applyAlignment="1">
      <alignment/>
    </xf>
    <xf numFmtId="168" fontId="6" fillId="35" borderId="10" xfId="0" applyNumberFormat="1" applyFont="1" applyFill="1" applyBorder="1" applyAlignment="1">
      <alignment horizontal="center"/>
    </xf>
    <xf numFmtId="168" fontId="6" fillId="36" borderId="10" xfId="0" applyNumberFormat="1" applyFont="1" applyFill="1" applyBorder="1" applyAlignment="1">
      <alignment horizontal="center"/>
    </xf>
    <xf numFmtId="168" fontId="6" fillId="37" borderId="10" xfId="0" applyNumberFormat="1" applyFont="1" applyFill="1" applyBorder="1" applyAlignment="1">
      <alignment horizontal="center"/>
    </xf>
    <xf numFmtId="170" fontId="6" fillId="38" borderId="10" xfId="0" applyNumberFormat="1" applyFont="1" applyFill="1" applyBorder="1" applyAlignment="1">
      <alignment/>
    </xf>
    <xf numFmtId="171" fontId="6" fillId="39" borderId="10" xfId="0" applyNumberFormat="1" applyFont="1" applyFill="1" applyBorder="1" applyAlignment="1">
      <alignment horizontal="center"/>
    </xf>
    <xf numFmtId="168" fontId="6" fillId="40" borderId="10" xfId="0" applyNumberFormat="1" applyFont="1" applyFill="1" applyBorder="1" applyAlignment="1">
      <alignment horizontal="right"/>
    </xf>
    <xf numFmtId="166" fontId="3" fillId="33" borderId="10" xfId="42" applyNumberFormat="1" applyFont="1" applyFill="1" applyBorder="1" applyAlignment="1">
      <alignment/>
    </xf>
    <xf numFmtId="168" fontId="3" fillId="41" borderId="10" xfId="0" applyNumberFormat="1" applyFont="1" applyFill="1" applyBorder="1" applyAlignment="1">
      <alignment horizontal="center"/>
    </xf>
    <xf numFmtId="168" fontId="3" fillId="42" borderId="10" xfId="0" applyNumberFormat="1" applyFont="1" applyFill="1" applyBorder="1" applyAlignment="1">
      <alignment horizontal="center"/>
    </xf>
    <xf numFmtId="168" fontId="3" fillId="37" borderId="10" xfId="0" applyNumberFormat="1" applyFont="1" applyFill="1" applyBorder="1" applyAlignment="1">
      <alignment horizontal="center"/>
    </xf>
    <xf numFmtId="170" fontId="3" fillId="43" borderId="10" xfId="0" applyNumberFormat="1" applyFont="1" applyFill="1" applyBorder="1" applyAlignment="1">
      <alignment/>
    </xf>
    <xf numFmtId="171" fontId="3" fillId="44" borderId="10" xfId="0" applyNumberFormat="1" applyFont="1" applyFill="1" applyBorder="1" applyAlignment="1">
      <alignment horizontal="center"/>
    </xf>
    <xf numFmtId="171" fontId="3" fillId="45" borderId="10" xfId="0" applyNumberFormat="1" applyFont="1" applyFill="1" applyBorder="1" applyAlignment="1">
      <alignment/>
    </xf>
    <xf numFmtId="171" fontId="3" fillId="45" borderId="10" xfId="0" applyNumberFormat="1" applyFont="1" applyFill="1" applyBorder="1" applyAlignment="1">
      <alignment horizontal="right"/>
    </xf>
    <xf numFmtId="171" fontId="3" fillId="45" borderId="10" xfId="0" applyNumberFormat="1" applyFont="1" applyFill="1" applyBorder="1" applyAlignment="1">
      <alignment horizontal="center"/>
    </xf>
    <xf numFmtId="0" fontId="6" fillId="0" borderId="10" xfId="42" applyNumberFormat="1" applyFont="1" applyFill="1" applyBorder="1" applyAlignment="1">
      <alignment horizontal="right"/>
    </xf>
    <xf numFmtId="0" fontId="3" fillId="33" borderId="10" xfId="42" applyNumberFormat="1" applyFont="1" applyFill="1" applyBorder="1" applyAlignment="1">
      <alignment horizontal="right"/>
    </xf>
    <xf numFmtId="164" fontId="3" fillId="34" borderId="10" xfId="0" applyNumberFormat="1" applyFont="1" applyFill="1" applyBorder="1" applyAlignment="1">
      <alignment horizontal="left"/>
    </xf>
    <xf numFmtId="168" fontId="3" fillId="35" borderId="10" xfId="0" applyNumberFormat="1" applyFont="1" applyFill="1" applyBorder="1" applyAlignment="1">
      <alignment horizontal="center"/>
    </xf>
    <xf numFmtId="168" fontId="3" fillId="36" borderId="10" xfId="0" applyNumberFormat="1" applyFont="1" applyFill="1" applyBorder="1" applyAlignment="1">
      <alignment horizontal="center"/>
    </xf>
    <xf numFmtId="171" fontId="3" fillId="39" borderId="10" xfId="0" applyNumberFormat="1" applyFont="1" applyFill="1" applyBorder="1" applyAlignment="1">
      <alignment horizontal="center"/>
    </xf>
    <xf numFmtId="168" fontId="3" fillId="40" borderId="10" xfId="0" applyNumberFormat="1" applyFont="1" applyFill="1" applyBorder="1" applyAlignment="1">
      <alignment horizontal="right"/>
    </xf>
    <xf numFmtId="165" fontId="6" fillId="0" borderId="0" xfId="57" applyNumberFormat="1" applyFont="1" applyFill="1" applyBorder="1" applyAlignment="1">
      <alignment/>
    </xf>
    <xf numFmtId="167" fontId="6" fillId="0" borderId="0" xfId="0" applyNumberFormat="1" applyFont="1" applyFill="1" applyBorder="1" applyAlignment="1">
      <alignment horizontal="center"/>
    </xf>
    <xf numFmtId="172" fontId="6" fillId="0" borderId="0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right"/>
    </xf>
    <xf numFmtId="164" fontId="9" fillId="0" borderId="0" xfId="0" applyNumberFormat="1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/>
    </xf>
    <xf numFmtId="164" fontId="3" fillId="0" borderId="10" xfId="0" applyNumberFormat="1" applyFont="1" applyFill="1" applyBorder="1" applyAlignment="1">
      <alignment horizontal="center" wrapText="1"/>
    </xf>
    <xf numFmtId="164" fontId="3" fillId="46" borderId="1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 wrapText="1"/>
    </xf>
    <xf numFmtId="166" fontId="3" fillId="0" borderId="10" xfId="42" applyNumberFormat="1" applyFont="1" applyFill="1" applyBorder="1" applyAlignment="1">
      <alignment/>
    </xf>
    <xf numFmtId="166" fontId="3" fillId="46" borderId="10" xfId="42" applyNumberFormat="1" applyFont="1" applyFill="1" applyBorder="1" applyAlignment="1">
      <alignment/>
    </xf>
    <xf numFmtId="166" fontId="3" fillId="46" borderId="10" xfId="42" applyNumberFormat="1" applyFont="1" applyFill="1" applyBorder="1" applyAlignment="1">
      <alignment horizontal="right"/>
    </xf>
    <xf numFmtId="173" fontId="6" fillId="0" borderId="0" xfId="0" applyNumberFormat="1" applyFont="1" applyFill="1" applyBorder="1" applyAlignment="1">
      <alignment horizontal="right"/>
    </xf>
    <xf numFmtId="167" fontId="6" fillId="0" borderId="0" xfId="0" applyNumberFormat="1" applyFont="1" applyFill="1" applyBorder="1" applyAlignment="1">
      <alignment horizontal="right"/>
    </xf>
    <xf numFmtId="164" fontId="0" fillId="0" borderId="0" xfId="0" applyNumberFormat="1" applyAlignment="1">
      <alignment/>
    </xf>
    <xf numFmtId="164" fontId="2" fillId="44" borderId="14" xfId="0" applyNumberFormat="1" applyFont="1" applyFill="1" applyBorder="1" applyAlignment="1">
      <alignment horizontal="center" vertical="center"/>
    </xf>
    <xf numFmtId="164" fontId="2" fillId="44" borderId="15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164" fontId="4" fillId="0" borderId="11" xfId="0" applyNumberFormat="1" applyFont="1" applyFill="1" applyBorder="1" applyAlignment="1">
      <alignment horizontal="left"/>
    </xf>
    <xf numFmtId="164" fontId="4" fillId="0" borderId="12" xfId="0" applyNumberFormat="1" applyFont="1" applyFill="1" applyBorder="1" applyAlignment="1">
      <alignment horizontal="left"/>
    </xf>
    <xf numFmtId="164" fontId="4" fillId="0" borderId="13" xfId="0" applyNumberFormat="1" applyFont="1" applyFill="1" applyBorder="1" applyAlignment="1">
      <alignment horizontal="left"/>
    </xf>
    <xf numFmtId="164" fontId="4" fillId="0" borderId="10" xfId="0" applyNumberFormat="1" applyFont="1" applyFill="1" applyBorder="1" applyAlignment="1">
      <alignment horizontal="left"/>
    </xf>
    <xf numFmtId="164" fontId="4" fillId="0" borderId="0" xfId="0" applyNumberFormat="1" applyFont="1" applyFill="1" applyBorder="1" applyAlignment="1">
      <alignment horizontal="left"/>
    </xf>
    <xf numFmtId="164" fontId="4" fillId="39" borderId="11" xfId="0" applyNumberFormat="1" applyFont="1" applyFill="1" applyBorder="1" applyAlignment="1">
      <alignment horizontal="center"/>
    </xf>
    <xf numFmtId="164" fontId="4" fillId="39" borderId="12" xfId="0" applyNumberFormat="1" applyFont="1" applyFill="1" applyBorder="1" applyAlignment="1">
      <alignment horizontal="center"/>
    </xf>
    <xf numFmtId="164" fontId="4" fillId="39" borderId="13" xfId="0" applyNumberFormat="1" applyFont="1" applyFill="1" applyBorder="1" applyAlignment="1">
      <alignment horizontal="center"/>
    </xf>
    <xf numFmtId="164" fontId="4" fillId="42" borderId="11" xfId="0" applyNumberFormat="1" applyFont="1" applyFill="1" applyBorder="1" applyAlignment="1">
      <alignment horizontal="center"/>
    </xf>
    <xf numFmtId="164" fontId="4" fillId="42" borderId="12" xfId="0" applyNumberFormat="1" applyFont="1" applyFill="1" applyBorder="1" applyAlignment="1">
      <alignment horizontal="center"/>
    </xf>
    <xf numFmtId="164" fontId="4" fillId="42" borderId="13" xfId="0" applyNumberFormat="1" applyFont="1" applyFill="1" applyBorder="1" applyAlignment="1">
      <alignment horizontal="center"/>
    </xf>
    <xf numFmtId="164" fontId="4" fillId="47" borderId="11" xfId="0" applyNumberFormat="1" applyFont="1" applyFill="1" applyBorder="1" applyAlignment="1">
      <alignment horizontal="center"/>
    </xf>
    <xf numFmtId="164" fontId="4" fillId="47" borderId="12" xfId="0" applyNumberFormat="1" applyFont="1" applyFill="1" applyBorder="1" applyAlignment="1">
      <alignment horizontal="center"/>
    </xf>
    <xf numFmtId="164" fontId="4" fillId="47" borderId="13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ourism\Monthly%20Tourism%20Data%20Files\2007\TOURISM%2020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Tourism\Monthly%20Tourism%20Data%20Files\2008\TOURISM%20200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Tourism\Monthly%20Tourism%20Data%20Files\2009\TOURISM%20200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Tourism\Monthly%20Tourism%20Data%20Files\2006\TOURISM%20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 entry"/>
      <sheetName val="summary"/>
      <sheetName val="cruise"/>
      <sheetName val="Cruise Ships"/>
      <sheetName val="Other Europe - Tourists"/>
      <sheetName val="Other Europe - Excursionists"/>
      <sheetName val="oth europe"/>
    </sheetNames>
    <sheetDataSet>
      <sheetData sheetId="1">
        <row r="5">
          <cell r="P5">
            <v>16695</v>
          </cell>
        </row>
        <row r="6">
          <cell r="P6">
            <v>16452</v>
          </cell>
        </row>
        <row r="7">
          <cell r="P7">
            <v>20424</v>
          </cell>
        </row>
        <row r="9">
          <cell r="P9">
            <v>17990</v>
          </cell>
        </row>
        <row r="10">
          <cell r="P10">
            <v>13980</v>
          </cell>
        </row>
        <row r="11">
          <cell r="P11">
            <v>12971</v>
          </cell>
        </row>
        <row r="13">
          <cell r="P13">
            <v>15524</v>
          </cell>
        </row>
        <row r="14">
          <cell r="P14">
            <v>15721</v>
          </cell>
        </row>
        <row r="15">
          <cell r="P15">
            <v>5547</v>
          </cell>
        </row>
        <row r="17">
          <cell r="P17">
            <v>6441</v>
          </cell>
        </row>
        <row r="18">
          <cell r="P18">
            <v>9823</v>
          </cell>
        </row>
        <row r="19">
          <cell r="P19">
            <v>12499</v>
          </cell>
        </row>
        <row r="26">
          <cell r="P26">
            <v>7411</v>
          </cell>
        </row>
        <row r="27">
          <cell r="P27">
            <v>7668</v>
          </cell>
        </row>
        <row r="28">
          <cell r="P28">
            <v>9895</v>
          </cell>
        </row>
        <row r="30">
          <cell r="P30">
            <v>7736</v>
          </cell>
        </row>
        <row r="31">
          <cell r="P31">
            <v>6907</v>
          </cell>
        </row>
        <row r="32">
          <cell r="P32">
            <v>6017</v>
          </cell>
        </row>
        <row r="34">
          <cell r="P34">
            <v>6936</v>
          </cell>
        </row>
        <row r="35">
          <cell r="P35">
            <v>6929</v>
          </cell>
        </row>
        <row r="36">
          <cell r="P36">
            <v>1889</v>
          </cell>
        </row>
        <row r="38">
          <cell r="P38">
            <v>2847</v>
          </cell>
        </row>
        <row r="39">
          <cell r="P39">
            <v>6063</v>
          </cell>
        </row>
        <row r="40">
          <cell r="P40">
            <v>7354</v>
          </cell>
        </row>
        <row r="46">
          <cell r="P46">
            <v>9284</v>
          </cell>
        </row>
        <row r="47">
          <cell r="P47">
            <v>8784</v>
          </cell>
        </row>
        <row r="48">
          <cell r="P48">
            <v>10529</v>
          </cell>
        </row>
        <row r="50">
          <cell r="P50">
            <v>10254</v>
          </cell>
        </row>
        <row r="51">
          <cell r="P51">
            <v>7073</v>
          </cell>
        </row>
        <row r="52">
          <cell r="P52">
            <v>6954</v>
          </cell>
        </row>
        <row r="54">
          <cell r="P54">
            <v>8588</v>
          </cell>
        </row>
        <row r="55">
          <cell r="P55">
            <v>8792</v>
          </cell>
        </row>
        <row r="56">
          <cell r="P56">
            <v>3658</v>
          </cell>
        </row>
        <row r="58">
          <cell r="P58">
            <v>3594</v>
          </cell>
        </row>
        <row r="59">
          <cell r="P59">
            <v>3760</v>
          </cell>
        </row>
        <row r="60">
          <cell r="P60">
            <v>5145</v>
          </cell>
        </row>
        <row r="66">
          <cell r="P66">
            <v>27066</v>
          </cell>
        </row>
        <row r="67">
          <cell r="P67">
            <v>25662</v>
          </cell>
        </row>
        <row r="68">
          <cell r="P68">
            <v>30937</v>
          </cell>
        </row>
        <row r="70">
          <cell r="P70">
            <v>29012</v>
          </cell>
        </row>
        <row r="71">
          <cell r="P71">
            <v>25015</v>
          </cell>
        </row>
        <row r="72">
          <cell r="P72">
            <v>23683</v>
          </cell>
        </row>
        <row r="74">
          <cell r="P74">
            <v>27506</v>
          </cell>
        </row>
        <row r="75">
          <cell r="P75">
            <v>28596</v>
          </cell>
        </row>
        <row r="76">
          <cell r="P76">
            <v>15532</v>
          </cell>
        </row>
        <row r="78">
          <cell r="P78">
            <v>16385</v>
          </cell>
        </row>
        <row r="79">
          <cell r="P79">
            <v>20053</v>
          </cell>
        </row>
        <row r="80">
          <cell r="P80">
            <v>27403</v>
          </cell>
        </row>
        <row r="86">
          <cell r="P86">
            <v>27553</v>
          </cell>
        </row>
        <row r="87">
          <cell r="P87">
            <v>23916</v>
          </cell>
        </row>
        <row r="88">
          <cell r="P88">
            <v>29858</v>
          </cell>
        </row>
        <row r="90">
          <cell r="P90">
            <v>29132</v>
          </cell>
        </row>
        <row r="91">
          <cell r="P91">
            <v>23808</v>
          </cell>
        </row>
        <row r="92">
          <cell r="P92">
            <v>23288</v>
          </cell>
        </row>
        <row r="94">
          <cell r="P94">
            <v>26183</v>
          </cell>
        </row>
        <row r="95">
          <cell r="P95">
            <v>30106</v>
          </cell>
        </row>
        <row r="96">
          <cell r="P96">
            <v>15664</v>
          </cell>
        </row>
        <row r="98">
          <cell r="P98">
            <v>15156</v>
          </cell>
        </row>
        <row r="99">
          <cell r="P99">
            <v>18953</v>
          </cell>
        </row>
        <row r="100">
          <cell r="P100">
            <v>25338</v>
          </cell>
        </row>
        <row r="291">
          <cell r="H291">
            <v>7.35548508973148</v>
          </cell>
        </row>
        <row r="292">
          <cell r="H292">
            <v>7.511085028690663</v>
          </cell>
        </row>
        <row r="293">
          <cell r="H293">
            <v>6.869530065689743</v>
          </cell>
        </row>
        <row r="294">
          <cell r="H294">
            <v>7.210719147913831</v>
          </cell>
        </row>
        <row r="295">
          <cell r="H295">
            <v>6.9590873836608065</v>
          </cell>
        </row>
        <row r="296">
          <cell r="H296">
            <v>6.964601129289127</v>
          </cell>
        </row>
        <row r="297">
          <cell r="H297">
            <v>7.322918397872694</v>
          </cell>
        </row>
        <row r="298">
          <cell r="H298">
            <v>7.066892545982575</v>
          </cell>
        </row>
        <row r="299">
          <cell r="H299">
            <v>9.083333333333334</v>
          </cell>
        </row>
        <row r="300">
          <cell r="H300">
            <v>7.892986000865926</v>
          </cell>
        </row>
        <row r="301">
          <cell r="H301">
            <v>8.643462149285336</v>
          </cell>
        </row>
        <row r="302">
          <cell r="H302">
            <v>8.50704582963057</v>
          </cell>
        </row>
        <row r="303">
          <cell r="H303">
            <v>8.119423955040393</v>
          </cell>
        </row>
        <row r="304">
          <cell r="H304">
            <v>7.2649678377041065</v>
          </cell>
        </row>
        <row r="305">
          <cell r="H305">
            <v>9.13611639923851</v>
          </cell>
        </row>
        <row r="306">
          <cell r="H306">
            <v>8.260606246925725</v>
          </cell>
        </row>
        <row r="307">
          <cell r="H307">
            <v>7.655346932467934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 entry"/>
      <sheetName val="summary"/>
      <sheetName val="cruise"/>
      <sheetName val="Cruise Ships"/>
      <sheetName val="Other Europe - Tourists"/>
      <sheetName val="Other Europe - Excursionists"/>
    </sheetNames>
    <sheetDataSet>
      <sheetData sheetId="1">
        <row r="5">
          <cell r="Q5">
            <v>12336</v>
          </cell>
        </row>
        <row r="6">
          <cell r="Q6">
            <v>12549</v>
          </cell>
        </row>
        <row r="7">
          <cell r="Q7">
            <v>14729</v>
          </cell>
        </row>
        <row r="9">
          <cell r="Q9">
            <v>11998</v>
          </cell>
        </row>
        <row r="10">
          <cell r="Q10">
            <v>12122</v>
          </cell>
        </row>
        <row r="11">
          <cell r="Q11">
            <v>10027</v>
          </cell>
        </row>
        <row r="13">
          <cell r="Q13">
            <v>12372</v>
          </cell>
        </row>
        <row r="14">
          <cell r="Q14">
            <v>12508</v>
          </cell>
        </row>
        <row r="15">
          <cell r="Q15">
            <v>4056</v>
          </cell>
        </row>
        <row r="17">
          <cell r="Q17">
            <v>5192</v>
          </cell>
        </row>
        <row r="18">
          <cell r="Q18">
            <v>9540</v>
          </cell>
        </row>
        <row r="19">
          <cell r="Q19">
            <v>10432</v>
          </cell>
        </row>
        <row r="26">
          <cell r="Q26">
            <v>6108</v>
          </cell>
        </row>
        <row r="27">
          <cell r="Q27">
            <v>7177</v>
          </cell>
        </row>
        <row r="28">
          <cell r="Q28">
            <v>8446</v>
          </cell>
        </row>
        <row r="30">
          <cell r="Q30">
            <v>6442</v>
          </cell>
        </row>
        <row r="31">
          <cell r="Q31">
            <v>6322</v>
          </cell>
        </row>
        <row r="32">
          <cell r="Q32">
            <v>5177</v>
          </cell>
        </row>
        <row r="34">
          <cell r="Q34">
            <v>6964</v>
          </cell>
        </row>
        <row r="35">
          <cell r="Q35">
            <v>6443</v>
          </cell>
        </row>
        <row r="36">
          <cell r="Q36">
            <v>1675</v>
          </cell>
        </row>
        <row r="38">
          <cell r="Q38">
            <v>2320</v>
          </cell>
        </row>
        <row r="39">
          <cell r="Q39">
            <v>4866</v>
          </cell>
        </row>
        <row r="40">
          <cell r="Q40">
            <v>6344</v>
          </cell>
        </row>
        <row r="46">
          <cell r="Q46">
            <v>6228</v>
          </cell>
        </row>
        <row r="47">
          <cell r="Q47">
            <v>5372</v>
          </cell>
        </row>
        <row r="48">
          <cell r="Q48">
            <v>6283</v>
          </cell>
        </row>
        <row r="50">
          <cell r="Q50">
            <v>5556</v>
          </cell>
        </row>
        <row r="51">
          <cell r="Q51">
            <v>5800</v>
          </cell>
        </row>
        <row r="52">
          <cell r="Q52">
            <v>4850</v>
          </cell>
        </row>
        <row r="54">
          <cell r="Q54">
            <v>5408</v>
          </cell>
        </row>
        <row r="55">
          <cell r="Q55">
            <v>6065</v>
          </cell>
        </row>
        <row r="56">
          <cell r="Q56">
            <v>2381</v>
          </cell>
        </row>
        <row r="58">
          <cell r="Q58">
            <v>2872</v>
          </cell>
        </row>
        <row r="59">
          <cell r="Q59">
            <v>4674</v>
          </cell>
        </row>
        <row r="60">
          <cell r="Q60">
            <v>4088</v>
          </cell>
        </row>
        <row r="66">
          <cell r="Q66">
            <v>23303</v>
          </cell>
        </row>
        <row r="67">
          <cell r="Q67">
            <v>22277</v>
          </cell>
        </row>
        <row r="68">
          <cell r="Q68">
            <v>25321</v>
          </cell>
        </row>
        <row r="70">
          <cell r="Q70">
            <v>21795</v>
          </cell>
        </row>
        <row r="71">
          <cell r="Q71">
            <v>22939</v>
          </cell>
        </row>
        <row r="72">
          <cell r="Q72">
            <v>20160</v>
          </cell>
        </row>
        <row r="74">
          <cell r="Q74">
            <v>23647</v>
          </cell>
        </row>
        <row r="75">
          <cell r="Q75">
            <v>25244</v>
          </cell>
        </row>
        <row r="76">
          <cell r="Q76">
            <v>12676</v>
          </cell>
        </row>
        <row r="78">
          <cell r="Q78">
            <v>13255</v>
          </cell>
        </row>
        <row r="79">
          <cell r="Q79">
            <v>18599</v>
          </cell>
        </row>
        <row r="80">
          <cell r="Q80">
            <v>22031</v>
          </cell>
        </row>
        <row r="86">
          <cell r="Q86">
            <v>23053</v>
          </cell>
        </row>
        <row r="87">
          <cell r="Q87">
            <v>21569</v>
          </cell>
        </row>
        <row r="88">
          <cell r="Q88">
            <v>24835</v>
          </cell>
        </row>
        <row r="89">
          <cell r="Q89">
            <v>69457</v>
          </cell>
        </row>
        <row r="90">
          <cell r="Q90">
            <v>21089</v>
          </cell>
        </row>
        <row r="91">
          <cell r="Q91">
            <v>22145</v>
          </cell>
        </row>
        <row r="92">
          <cell r="Q92">
            <v>19392</v>
          </cell>
        </row>
        <row r="93">
          <cell r="Q93">
            <v>62626</v>
          </cell>
        </row>
        <row r="94">
          <cell r="Q94">
            <v>21619</v>
          </cell>
        </row>
        <row r="95">
          <cell r="Q95">
            <v>25548</v>
          </cell>
        </row>
        <row r="96">
          <cell r="Q96">
            <v>12904</v>
          </cell>
        </row>
        <row r="97">
          <cell r="Q97">
            <v>60071</v>
          </cell>
        </row>
        <row r="98">
          <cell r="Q98">
            <v>12466</v>
          </cell>
        </row>
        <row r="99">
          <cell r="Q99">
            <v>17308</v>
          </cell>
        </row>
        <row r="100">
          <cell r="Q100">
            <v>20950</v>
          </cell>
        </row>
        <row r="101">
          <cell r="Q101">
            <v>50724</v>
          </cell>
        </row>
        <row r="102">
          <cell r="Q102">
            <v>242878</v>
          </cell>
        </row>
        <row r="168">
          <cell r="B168">
            <v>6414</v>
          </cell>
          <cell r="C168">
            <v>696</v>
          </cell>
          <cell r="D168">
            <v>560</v>
          </cell>
          <cell r="E168">
            <v>328</v>
          </cell>
          <cell r="F168">
            <v>108</v>
          </cell>
          <cell r="G168">
            <v>1416</v>
          </cell>
          <cell r="H168">
            <v>569</v>
          </cell>
          <cell r="I168">
            <v>708</v>
          </cell>
          <cell r="J168">
            <v>892</v>
          </cell>
          <cell r="K168">
            <v>645</v>
          </cell>
        </row>
        <row r="169">
          <cell r="B169">
            <v>6919</v>
          </cell>
          <cell r="C169">
            <v>676</v>
          </cell>
          <cell r="D169">
            <v>567</v>
          </cell>
          <cell r="E169">
            <v>239</v>
          </cell>
          <cell r="F169">
            <v>79</v>
          </cell>
          <cell r="G169">
            <v>1590</v>
          </cell>
          <cell r="H169">
            <v>577</v>
          </cell>
          <cell r="I169">
            <v>799</v>
          </cell>
          <cell r="J169">
            <v>673</v>
          </cell>
          <cell r="K169">
            <v>430</v>
          </cell>
        </row>
        <row r="170">
          <cell r="B170">
            <v>7970</v>
          </cell>
          <cell r="C170">
            <v>842</v>
          </cell>
          <cell r="D170">
            <v>654</v>
          </cell>
          <cell r="E170">
            <v>273</v>
          </cell>
          <cell r="F170">
            <v>171</v>
          </cell>
          <cell r="G170">
            <v>1879</v>
          </cell>
          <cell r="H170">
            <v>660</v>
          </cell>
          <cell r="I170">
            <v>697</v>
          </cell>
          <cell r="J170">
            <v>1189</v>
          </cell>
          <cell r="K170">
            <v>394</v>
          </cell>
        </row>
        <row r="172">
          <cell r="B172">
            <v>7143</v>
          </cell>
          <cell r="C172">
            <v>431</v>
          </cell>
          <cell r="D172">
            <v>533</v>
          </cell>
          <cell r="E172">
            <v>236</v>
          </cell>
          <cell r="F172">
            <v>98</v>
          </cell>
          <cell r="G172">
            <v>1293</v>
          </cell>
          <cell r="H172">
            <v>468</v>
          </cell>
          <cell r="I172">
            <v>687</v>
          </cell>
          <cell r="J172">
            <v>729</v>
          </cell>
          <cell r="K172">
            <v>380</v>
          </cell>
        </row>
        <row r="173">
          <cell r="B173">
            <v>6965</v>
          </cell>
          <cell r="C173">
            <v>317</v>
          </cell>
          <cell r="D173">
            <v>427</v>
          </cell>
          <cell r="E173">
            <v>132</v>
          </cell>
          <cell r="F173">
            <v>96</v>
          </cell>
          <cell r="G173">
            <v>1289</v>
          </cell>
          <cell r="H173">
            <v>753</v>
          </cell>
          <cell r="I173">
            <v>885</v>
          </cell>
          <cell r="J173">
            <v>833</v>
          </cell>
          <cell r="K173">
            <v>425</v>
          </cell>
        </row>
        <row r="174">
          <cell r="B174">
            <v>5770</v>
          </cell>
          <cell r="C174">
            <v>212</v>
          </cell>
          <cell r="D174">
            <v>475</v>
          </cell>
          <cell r="E174">
            <v>128</v>
          </cell>
          <cell r="F174">
            <v>51</v>
          </cell>
          <cell r="G174">
            <v>908</v>
          </cell>
          <cell r="H174">
            <v>522</v>
          </cell>
          <cell r="I174">
            <v>805</v>
          </cell>
          <cell r="J174">
            <v>850</v>
          </cell>
          <cell r="K174">
            <v>306</v>
          </cell>
        </row>
        <row r="176">
          <cell r="B176">
            <v>6246</v>
          </cell>
          <cell r="C176">
            <v>300</v>
          </cell>
          <cell r="D176">
            <v>578</v>
          </cell>
          <cell r="E176">
            <v>216</v>
          </cell>
          <cell r="F176">
            <v>63</v>
          </cell>
          <cell r="G176">
            <v>1108</v>
          </cell>
          <cell r="H176">
            <v>846</v>
          </cell>
          <cell r="I176">
            <v>1135</v>
          </cell>
          <cell r="J176">
            <v>1515</v>
          </cell>
          <cell r="K176">
            <v>365</v>
          </cell>
        </row>
        <row r="177">
          <cell r="B177">
            <v>5156</v>
          </cell>
          <cell r="C177">
            <v>312</v>
          </cell>
          <cell r="D177">
            <v>442</v>
          </cell>
          <cell r="E177">
            <v>601</v>
          </cell>
          <cell r="F177">
            <v>61</v>
          </cell>
          <cell r="G177">
            <v>1173</v>
          </cell>
          <cell r="H177">
            <v>1475</v>
          </cell>
          <cell r="I177">
            <v>1413</v>
          </cell>
          <cell r="J177">
            <v>1457</v>
          </cell>
          <cell r="K177">
            <v>418</v>
          </cell>
        </row>
        <row r="178">
          <cell r="B178">
            <v>1394</v>
          </cell>
          <cell r="C178">
            <v>121</v>
          </cell>
          <cell r="D178">
            <v>229</v>
          </cell>
          <cell r="E178">
            <v>31</v>
          </cell>
          <cell r="F178">
            <v>21</v>
          </cell>
          <cell r="G178">
            <v>465</v>
          </cell>
          <cell r="H178">
            <v>364</v>
          </cell>
          <cell r="I178">
            <v>557</v>
          </cell>
          <cell r="J178">
            <v>695</v>
          </cell>
          <cell r="K178">
            <v>179</v>
          </cell>
        </row>
        <row r="180">
          <cell r="B180">
            <v>1785</v>
          </cell>
          <cell r="C180">
            <v>159</v>
          </cell>
          <cell r="D180">
            <v>269</v>
          </cell>
          <cell r="E180">
            <v>26</v>
          </cell>
          <cell r="F180">
            <v>51</v>
          </cell>
          <cell r="G180">
            <v>698</v>
          </cell>
          <cell r="H180">
            <v>541</v>
          </cell>
          <cell r="I180">
            <v>695</v>
          </cell>
          <cell r="J180">
            <v>677</v>
          </cell>
          <cell r="K180">
            <v>291</v>
          </cell>
        </row>
        <row r="181">
          <cell r="B181">
            <v>4864</v>
          </cell>
          <cell r="C181">
            <v>414</v>
          </cell>
          <cell r="D181">
            <v>422</v>
          </cell>
          <cell r="E181">
            <v>93</v>
          </cell>
          <cell r="F181">
            <v>131</v>
          </cell>
          <cell r="G181">
            <v>1207</v>
          </cell>
          <cell r="H181">
            <v>680</v>
          </cell>
          <cell r="I181">
            <v>688</v>
          </cell>
          <cell r="J181">
            <v>778</v>
          </cell>
          <cell r="K181">
            <v>263</v>
          </cell>
        </row>
        <row r="182">
          <cell r="B182">
            <v>5102</v>
          </cell>
          <cell r="C182">
            <v>490</v>
          </cell>
          <cell r="D182">
            <v>574</v>
          </cell>
          <cell r="E182">
            <v>249</v>
          </cell>
          <cell r="F182">
            <v>71</v>
          </cell>
          <cell r="G182">
            <v>1275</v>
          </cell>
          <cell r="H182">
            <v>680</v>
          </cell>
          <cell r="I182">
            <v>668</v>
          </cell>
          <cell r="J182">
            <v>927</v>
          </cell>
          <cell r="K182">
            <v>396</v>
          </cell>
        </row>
        <row r="188">
          <cell r="B188">
            <v>3768</v>
          </cell>
          <cell r="C188">
            <v>223</v>
          </cell>
          <cell r="D188">
            <v>338</v>
          </cell>
          <cell r="E188">
            <v>149</v>
          </cell>
          <cell r="F188">
            <v>44</v>
          </cell>
          <cell r="G188">
            <v>256</v>
          </cell>
          <cell r="H188">
            <v>177</v>
          </cell>
          <cell r="I188">
            <v>219</v>
          </cell>
          <cell r="J188">
            <v>697</v>
          </cell>
          <cell r="K188">
            <v>237</v>
          </cell>
        </row>
        <row r="189">
          <cell r="B189">
            <v>4891</v>
          </cell>
          <cell r="C189">
            <v>313</v>
          </cell>
          <cell r="D189">
            <v>412</v>
          </cell>
          <cell r="E189">
            <v>125</v>
          </cell>
          <cell r="F189">
            <v>38</v>
          </cell>
          <cell r="G189">
            <v>273</v>
          </cell>
          <cell r="H189">
            <v>153</v>
          </cell>
          <cell r="I189">
            <v>209</v>
          </cell>
          <cell r="J189">
            <v>519</v>
          </cell>
          <cell r="K189">
            <v>244</v>
          </cell>
        </row>
        <row r="190">
          <cell r="B190">
            <v>5335</v>
          </cell>
          <cell r="C190">
            <v>379</v>
          </cell>
          <cell r="D190">
            <v>437</v>
          </cell>
          <cell r="E190">
            <v>144</v>
          </cell>
          <cell r="F190">
            <v>65</v>
          </cell>
          <cell r="G190">
            <v>366</v>
          </cell>
          <cell r="H190">
            <v>237</v>
          </cell>
          <cell r="I190">
            <v>263</v>
          </cell>
          <cell r="J190">
            <v>1014</v>
          </cell>
          <cell r="K190">
            <v>206</v>
          </cell>
        </row>
        <row r="192">
          <cell r="B192">
            <v>4350</v>
          </cell>
          <cell r="C192">
            <v>162</v>
          </cell>
          <cell r="D192">
            <v>343</v>
          </cell>
          <cell r="E192">
            <v>161</v>
          </cell>
          <cell r="F192">
            <v>50</v>
          </cell>
          <cell r="G192">
            <v>289</v>
          </cell>
          <cell r="H192">
            <v>146</v>
          </cell>
          <cell r="I192">
            <v>164</v>
          </cell>
          <cell r="J192">
            <v>558</v>
          </cell>
          <cell r="K192">
            <v>219</v>
          </cell>
        </row>
        <row r="193">
          <cell r="B193">
            <v>4062</v>
          </cell>
          <cell r="C193">
            <v>127</v>
          </cell>
          <cell r="D193">
            <v>290</v>
          </cell>
          <cell r="E193">
            <v>81</v>
          </cell>
          <cell r="F193">
            <v>47</v>
          </cell>
          <cell r="G193">
            <v>313</v>
          </cell>
          <cell r="H193">
            <v>259</v>
          </cell>
          <cell r="I193">
            <v>253</v>
          </cell>
          <cell r="J193">
            <v>623</v>
          </cell>
          <cell r="K193">
            <v>267</v>
          </cell>
        </row>
        <row r="194">
          <cell r="B194">
            <v>3294</v>
          </cell>
          <cell r="C194">
            <v>113</v>
          </cell>
          <cell r="D194">
            <v>279</v>
          </cell>
          <cell r="E194">
            <v>78</v>
          </cell>
          <cell r="F194">
            <v>21</v>
          </cell>
          <cell r="G194">
            <v>235</v>
          </cell>
          <cell r="H194">
            <v>183</v>
          </cell>
          <cell r="I194">
            <v>186</v>
          </cell>
          <cell r="J194">
            <v>652</v>
          </cell>
          <cell r="K194">
            <v>136</v>
          </cell>
        </row>
        <row r="196">
          <cell r="B196">
            <v>3668</v>
          </cell>
          <cell r="C196">
            <v>167</v>
          </cell>
          <cell r="D196">
            <v>433</v>
          </cell>
          <cell r="E196">
            <v>162</v>
          </cell>
          <cell r="F196">
            <v>28</v>
          </cell>
          <cell r="G196">
            <v>340</v>
          </cell>
          <cell r="H196">
            <v>255</v>
          </cell>
          <cell r="I196">
            <v>487</v>
          </cell>
          <cell r="J196">
            <v>1226</v>
          </cell>
          <cell r="K196">
            <v>198</v>
          </cell>
        </row>
        <row r="197">
          <cell r="B197">
            <v>2667</v>
          </cell>
          <cell r="C197">
            <v>99</v>
          </cell>
          <cell r="D197">
            <v>305</v>
          </cell>
          <cell r="E197">
            <v>446</v>
          </cell>
          <cell r="F197">
            <v>34</v>
          </cell>
          <cell r="G197">
            <v>304</v>
          </cell>
          <cell r="H197">
            <v>588</v>
          </cell>
          <cell r="I197">
            <v>666</v>
          </cell>
          <cell r="J197">
            <v>1116</v>
          </cell>
          <cell r="K197">
            <v>218</v>
          </cell>
        </row>
        <row r="198">
          <cell r="B198">
            <v>535</v>
          </cell>
          <cell r="C198">
            <v>47</v>
          </cell>
          <cell r="D198">
            <v>139</v>
          </cell>
          <cell r="E198">
            <v>8</v>
          </cell>
          <cell r="F198">
            <v>8</v>
          </cell>
          <cell r="G198">
            <v>65</v>
          </cell>
          <cell r="H198">
            <v>111</v>
          </cell>
          <cell r="I198">
            <v>184</v>
          </cell>
          <cell r="J198">
            <v>498</v>
          </cell>
          <cell r="K198">
            <v>80</v>
          </cell>
        </row>
        <row r="200">
          <cell r="B200">
            <v>785</v>
          </cell>
          <cell r="C200">
            <v>69</v>
          </cell>
          <cell r="D200">
            <v>162</v>
          </cell>
          <cell r="E200">
            <v>10</v>
          </cell>
          <cell r="F200">
            <v>35</v>
          </cell>
          <cell r="G200">
            <v>134</v>
          </cell>
          <cell r="H200">
            <v>205</v>
          </cell>
          <cell r="I200">
            <v>252</v>
          </cell>
          <cell r="J200">
            <v>470</v>
          </cell>
          <cell r="K200">
            <v>198</v>
          </cell>
        </row>
        <row r="201">
          <cell r="B201">
            <v>3122</v>
          </cell>
          <cell r="C201">
            <v>162</v>
          </cell>
          <cell r="D201">
            <v>248</v>
          </cell>
          <cell r="E201">
            <v>51</v>
          </cell>
          <cell r="F201">
            <v>40</v>
          </cell>
          <cell r="G201">
            <v>233</v>
          </cell>
          <cell r="H201">
            <v>164</v>
          </cell>
          <cell r="I201">
            <v>168</v>
          </cell>
          <cell r="J201">
            <v>553</v>
          </cell>
          <cell r="K201">
            <v>125</v>
          </cell>
        </row>
        <row r="202">
          <cell r="B202">
            <v>3725</v>
          </cell>
          <cell r="C202">
            <v>213</v>
          </cell>
          <cell r="D202">
            <v>430</v>
          </cell>
          <cell r="E202">
            <v>168</v>
          </cell>
          <cell r="F202">
            <v>39</v>
          </cell>
          <cell r="G202">
            <v>287</v>
          </cell>
          <cell r="H202">
            <v>314</v>
          </cell>
          <cell r="I202">
            <v>299</v>
          </cell>
          <cell r="J202">
            <v>680</v>
          </cell>
          <cell r="K202">
            <v>189</v>
          </cell>
        </row>
        <row r="209">
          <cell r="B209">
            <v>2646</v>
          </cell>
          <cell r="C209">
            <v>473</v>
          </cell>
          <cell r="D209">
            <v>222</v>
          </cell>
          <cell r="E209">
            <v>179</v>
          </cell>
          <cell r="F209">
            <v>64</v>
          </cell>
          <cell r="G209">
            <v>1160</v>
          </cell>
          <cell r="H209">
            <v>392</v>
          </cell>
          <cell r="I209">
            <v>489</v>
          </cell>
          <cell r="J209">
            <v>195</v>
          </cell>
          <cell r="K209">
            <v>408</v>
          </cell>
        </row>
        <row r="210">
          <cell r="B210">
            <v>2028</v>
          </cell>
          <cell r="C210">
            <v>363</v>
          </cell>
          <cell r="D210">
            <v>155</v>
          </cell>
          <cell r="E210">
            <v>114</v>
          </cell>
          <cell r="F210">
            <v>41</v>
          </cell>
          <cell r="G210">
            <v>1317</v>
          </cell>
          <cell r="H210">
            <v>424</v>
          </cell>
          <cell r="I210">
            <v>590</v>
          </cell>
          <cell r="J210">
            <v>154</v>
          </cell>
          <cell r="K210">
            <v>186</v>
          </cell>
        </row>
        <row r="211">
          <cell r="B211">
            <v>2635</v>
          </cell>
          <cell r="C211">
            <v>463</v>
          </cell>
          <cell r="D211">
            <v>217</v>
          </cell>
          <cell r="E211">
            <v>129</v>
          </cell>
          <cell r="F211">
            <v>106</v>
          </cell>
          <cell r="G211">
            <v>1513</v>
          </cell>
          <cell r="H211">
            <v>423</v>
          </cell>
          <cell r="I211">
            <v>434</v>
          </cell>
          <cell r="J211">
            <v>175</v>
          </cell>
          <cell r="K211">
            <v>188</v>
          </cell>
        </row>
        <row r="213">
          <cell r="B213">
            <v>2793</v>
          </cell>
          <cell r="C213">
            <v>269</v>
          </cell>
          <cell r="D213">
            <v>190</v>
          </cell>
          <cell r="E213">
            <v>75</v>
          </cell>
          <cell r="F213">
            <v>48</v>
          </cell>
          <cell r="G213">
            <v>1004</v>
          </cell>
          <cell r="H213">
            <v>322</v>
          </cell>
          <cell r="I213">
            <v>523</v>
          </cell>
          <cell r="J213">
            <v>171</v>
          </cell>
          <cell r="K213">
            <v>161</v>
          </cell>
        </row>
        <row r="214">
          <cell r="B214">
            <v>2903</v>
          </cell>
          <cell r="C214">
            <v>190</v>
          </cell>
          <cell r="D214">
            <v>137</v>
          </cell>
          <cell r="E214">
            <v>51</v>
          </cell>
          <cell r="F214">
            <v>49</v>
          </cell>
          <cell r="G214">
            <v>976</v>
          </cell>
          <cell r="H214">
            <v>494</v>
          </cell>
          <cell r="I214">
            <v>632</v>
          </cell>
          <cell r="J214">
            <v>210</v>
          </cell>
          <cell r="K214">
            <v>158</v>
          </cell>
        </row>
        <row r="215">
          <cell r="B215">
            <v>2476</v>
          </cell>
          <cell r="C215">
            <v>99</v>
          </cell>
          <cell r="D215">
            <v>196</v>
          </cell>
          <cell r="E215">
            <v>50</v>
          </cell>
          <cell r="F215">
            <v>30</v>
          </cell>
          <cell r="G215">
            <v>673</v>
          </cell>
          <cell r="H215">
            <v>339</v>
          </cell>
          <cell r="I215">
            <v>619</v>
          </cell>
          <cell r="J215">
            <v>198</v>
          </cell>
          <cell r="K215">
            <v>170</v>
          </cell>
        </row>
        <row r="217">
          <cell r="B217">
            <v>2578</v>
          </cell>
          <cell r="C217">
            <v>133</v>
          </cell>
          <cell r="D217">
            <v>145</v>
          </cell>
          <cell r="E217">
            <v>54</v>
          </cell>
          <cell r="F217">
            <v>35</v>
          </cell>
          <cell r="G217">
            <v>768</v>
          </cell>
          <cell r="H217">
            <v>591</v>
          </cell>
          <cell r="I217">
            <v>648</v>
          </cell>
          <cell r="J217">
            <v>289</v>
          </cell>
          <cell r="K217">
            <v>167</v>
          </cell>
        </row>
        <row r="218">
          <cell r="B218">
            <v>2489</v>
          </cell>
          <cell r="C218">
            <v>213</v>
          </cell>
          <cell r="D218">
            <v>137</v>
          </cell>
          <cell r="E218">
            <v>155</v>
          </cell>
          <cell r="F218">
            <v>27</v>
          </cell>
          <cell r="G218">
            <v>869</v>
          </cell>
          <cell r="H218">
            <v>887</v>
          </cell>
          <cell r="I218">
            <v>747</v>
          </cell>
          <cell r="J218">
            <v>341</v>
          </cell>
          <cell r="K218">
            <v>200</v>
          </cell>
        </row>
        <row r="219">
          <cell r="B219">
            <v>859</v>
          </cell>
          <cell r="C219">
            <v>74</v>
          </cell>
          <cell r="D219">
            <v>90</v>
          </cell>
          <cell r="E219">
            <v>23</v>
          </cell>
          <cell r="F219">
            <v>13</v>
          </cell>
          <cell r="G219">
            <v>400</v>
          </cell>
          <cell r="H219">
            <v>253</v>
          </cell>
          <cell r="I219">
            <v>373</v>
          </cell>
          <cell r="J219">
            <v>197</v>
          </cell>
          <cell r="K219">
            <v>99</v>
          </cell>
        </row>
        <row r="221">
          <cell r="B221">
            <v>1000</v>
          </cell>
          <cell r="C221">
            <v>90</v>
          </cell>
          <cell r="D221">
            <v>107</v>
          </cell>
          <cell r="E221">
            <v>16</v>
          </cell>
          <cell r="F221">
            <v>16</v>
          </cell>
          <cell r="G221">
            <v>564</v>
          </cell>
          <cell r="H221">
            <v>336</v>
          </cell>
          <cell r="I221">
            <v>443</v>
          </cell>
          <cell r="J221">
            <v>207</v>
          </cell>
          <cell r="K221">
            <v>93</v>
          </cell>
        </row>
        <row r="222">
          <cell r="B222">
            <v>1742</v>
          </cell>
          <cell r="C222">
            <v>252</v>
          </cell>
          <cell r="D222">
            <v>174</v>
          </cell>
          <cell r="E222">
            <v>42</v>
          </cell>
          <cell r="F222">
            <v>91</v>
          </cell>
          <cell r="G222">
            <v>974</v>
          </cell>
          <cell r="H222">
            <v>516</v>
          </cell>
          <cell r="I222">
            <v>520</v>
          </cell>
          <cell r="J222">
            <v>225</v>
          </cell>
          <cell r="K222">
            <v>138</v>
          </cell>
        </row>
        <row r="223">
          <cell r="B223">
            <v>1377</v>
          </cell>
          <cell r="C223">
            <v>277</v>
          </cell>
          <cell r="D223">
            <v>144</v>
          </cell>
          <cell r="E223">
            <v>81</v>
          </cell>
          <cell r="F223">
            <v>32</v>
          </cell>
          <cell r="G223">
            <v>988</v>
          </cell>
          <cell r="H223">
            <v>366</v>
          </cell>
          <cell r="I223">
            <v>369</v>
          </cell>
          <cell r="J223">
            <v>247</v>
          </cell>
          <cell r="K223">
            <v>207</v>
          </cell>
        </row>
        <row r="291">
          <cell r="H291">
            <v>8.665520628683694</v>
          </cell>
        </row>
        <row r="292">
          <cell r="H292">
            <v>8.098509126375923</v>
          </cell>
        </row>
        <row r="293">
          <cell r="H293">
            <v>7.432571631541558</v>
          </cell>
        </row>
        <row r="294">
          <cell r="H294">
            <v>7.999056647186047</v>
          </cell>
        </row>
        <row r="295">
          <cell r="H295">
            <v>7.283452343992549</v>
          </cell>
        </row>
        <row r="296">
          <cell r="H296">
            <v>6.5312401138880105</v>
          </cell>
        </row>
        <row r="297">
          <cell r="H297">
            <v>7.552453632148377</v>
          </cell>
        </row>
        <row r="298">
          <cell r="H298">
            <v>7.095986622073578</v>
          </cell>
        </row>
        <row r="299">
          <cell r="H299">
            <v>8.603604250430786</v>
          </cell>
        </row>
        <row r="300">
          <cell r="H300">
            <v>7.407962129442806</v>
          </cell>
        </row>
        <row r="301">
          <cell r="H301">
            <v>9.012835820895523</v>
          </cell>
        </row>
        <row r="302">
          <cell r="H302">
            <v>8.138277416788224</v>
          </cell>
        </row>
        <row r="303">
          <cell r="H303">
            <v>8.117608977125593</v>
          </cell>
        </row>
        <row r="304">
          <cell r="H304">
            <v>7.369498148909914</v>
          </cell>
        </row>
        <row r="305">
          <cell r="H305">
            <v>10.3658267020336</v>
          </cell>
        </row>
        <row r="306">
          <cell r="H306">
            <v>8.270998834869188</v>
          </cell>
        </row>
        <row r="307">
          <cell r="H307">
            <v>7.819383431473346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a entry"/>
      <sheetName val="summary"/>
      <sheetName val="cruise"/>
      <sheetName val="Cruise Ships"/>
      <sheetName val="Other Europe - Tourists"/>
      <sheetName val="Other Europe - Excursionists"/>
    </sheetNames>
    <sheetDataSet>
      <sheetData sheetId="0">
        <row r="4">
          <cell r="F4">
            <v>19293</v>
          </cell>
        </row>
        <row r="5">
          <cell r="F5">
            <v>17390</v>
          </cell>
        </row>
        <row r="6">
          <cell r="F6">
            <v>20002</v>
          </cell>
        </row>
        <row r="7">
          <cell r="F7">
            <v>20530</v>
          </cell>
        </row>
        <row r="8">
          <cell r="F8">
            <v>17103</v>
          </cell>
        </row>
        <row r="9">
          <cell r="F9">
            <v>17077</v>
          </cell>
        </row>
        <row r="10">
          <cell r="F10">
            <v>20124</v>
          </cell>
        </row>
        <row r="11">
          <cell r="F11">
            <v>20428</v>
          </cell>
        </row>
        <row r="12">
          <cell r="F12">
            <v>10413</v>
          </cell>
        </row>
        <row r="13">
          <cell r="F13">
            <v>14007</v>
          </cell>
        </row>
        <row r="14">
          <cell r="F14">
            <v>15850</v>
          </cell>
        </row>
        <row r="15">
          <cell r="F15">
            <v>21903</v>
          </cell>
        </row>
        <row r="19">
          <cell r="F19">
            <v>19521</v>
          </cell>
        </row>
        <row r="20">
          <cell r="F20">
            <v>17072</v>
          </cell>
        </row>
        <row r="21">
          <cell r="F21">
            <v>20031</v>
          </cell>
        </row>
        <row r="22">
          <cell r="F22">
            <v>20144</v>
          </cell>
        </row>
        <row r="23">
          <cell r="F23">
            <v>17320</v>
          </cell>
        </row>
        <row r="24">
          <cell r="F24">
            <v>16358</v>
          </cell>
        </row>
        <row r="25">
          <cell r="F25">
            <v>19027</v>
          </cell>
        </row>
        <row r="26">
          <cell r="F26">
            <v>20943</v>
          </cell>
        </row>
        <row r="27">
          <cell r="F27">
            <v>11226</v>
          </cell>
        </row>
        <row r="28">
          <cell r="F28">
            <v>13258</v>
          </cell>
        </row>
        <row r="29">
          <cell r="F29">
            <v>15023</v>
          </cell>
        </row>
        <row r="30">
          <cell r="F30">
            <v>20511</v>
          </cell>
        </row>
        <row r="65">
          <cell r="B65">
            <v>67</v>
          </cell>
          <cell r="C65">
            <v>5038</v>
          </cell>
          <cell r="D65">
            <v>3417</v>
          </cell>
          <cell r="E65">
            <v>1621</v>
          </cell>
          <cell r="F65">
            <v>5105</v>
          </cell>
        </row>
        <row r="66">
          <cell r="B66">
            <v>92</v>
          </cell>
          <cell r="C66">
            <v>4453</v>
          </cell>
          <cell r="D66">
            <v>3281</v>
          </cell>
          <cell r="E66">
            <v>1172</v>
          </cell>
          <cell r="F66">
            <v>4545</v>
          </cell>
        </row>
        <row r="67">
          <cell r="B67">
            <v>74</v>
          </cell>
          <cell r="C67">
            <v>5364</v>
          </cell>
          <cell r="D67">
            <v>3151</v>
          </cell>
          <cell r="E67">
            <v>2213</v>
          </cell>
          <cell r="F67">
            <v>5438</v>
          </cell>
        </row>
        <row r="68">
          <cell r="B68">
            <v>61</v>
          </cell>
          <cell r="C68">
            <v>5631</v>
          </cell>
          <cell r="D68">
            <v>3314</v>
          </cell>
          <cell r="E68">
            <v>2317</v>
          </cell>
          <cell r="F68">
            <v>5692</v>
          </cell>
        </row>
        <row r="69">
          <cell r="B69">
            <v>58</v>
          </cell>
          <cell r="C69">
            <v>4593</v>
          </cell>
          <cell r="D69">
            <v>2817</v>
          </cell>
          <cell r="E69">
            <v>1776</v>
          </cell>
          <cell r="F69">
            <v>4651</v>
          </cell>
        </row>
        <row r="70">
          <cell r="B70">
            <v>52</v>
          </cell>
          <cell r="C70">
            <v>4430</v>
          </cell>
          <cell r="D70">
            <v>2650</v>
          </cell>
          <cell r="E70">
            <v>1780</v>
          </cell>
          <cell r="F70">
            <v>4482</v>
          </cell>
        </row>
        <row r="71">
          <cell r="B71">
            <v>68</v>
          </cell>
          <cell r="C71">
            <v>5931</v>
          </cell>
          <cell r="D71">
            <v>3548</v>
          </cell>
          <cell r="E71">
            <v>2383</v>
          </cell>
          <cell r="F71">
            <v>5999</v>
          </cell>
        </row>
        <row r="72">
          <cell r="B72">
            <v>47</v>
          </cell>
          <cell r="C72">
            <v>4663</v>
          </cell>
          <cell r="D72">
            <v>3721</v>
          </cell>
          <cell r="E72">
            <v>942</v>
          </cell>
          <cell r="F72">
            <v>4710</v>
          </cell>
        </row>
        <row r="73">
          <cell r="B73">
            <v>20</v>
          </cell>
          <cell r="C73">
            <v>2089</v>
          </cell>
          <cell r="D73">
            <v>1614</v>
          </cell>
          <cell r="E73">
            <v>475</v>
          </cell>
          <cell r="F73">
            <v>2109</v>
          </cell>
        </row>
        <row r="74">
          <cell r="B74">
            <v>49</v>
          </cell>
          <cell r="C74">
            <v>3083</v>
          </cell>
          <cell r="D74">
            <v>2062</v>
          </cell>
          <cell r="E74">
            <v>1021</v>
          </cell>
          <cell r="F74">
            <v>3132</v>
          </cell>
        </row>
        <row r="75">
          <cell r="B75">
            <v>65</v>
          </cell>
          <cell r="C75">
            <v>3553</v>
          </cell>
          <cell r="D75">
            <v>2337</v>
          </cell>
          <cell r="E75">
            <v>1216</v>
          </cell>
          <cell r="F75">
            <v>3618</v>
          </cell>
        </row>
        <row r="76">
          <cell r="B76">
            <v>88</v>
          </cell>
          <cell r="C76">
            <v>4655</v>
          </cell>
          <cell r="D76">
            <v>2625</v>
          </cell>
          <cell r="E76">
            <v>2030</v>
          </cell>
          <cell r="F76">
            <v>4743</v>
          </cell>
        </row>
        <row r="80">
          <cell r="B80">
            <v>1404</v>
          </cell>
          <cell r="C80">
            <v>3554</v>
          </cell>
          <cell r="D80">
            <v>3488</v>
          </cell>
          <cell r="E80">
            <v>66</v>
          </cell>
          <cell r="F80">
            <v>4958</v>
          </cell>
        </row>
        <row r="81">
          <cell r="B81">
            <v>1644</v>
          </cell>
          <cell r="C81">
            <v>3845</v>
          </cell>
          <cell r="D81">
            <v>3842</v>
          </cell>
          <cell r="E81">
            <v>3</v>
          </cell>
          <cell r="F81">
            <v>5489</v>
          </cell>
        </row>
        <row r="82">
          <cell r="B82">
            <v>1432</v>
          </cell>
          <cell r="C82">
            <v>4282</v>
          </cell>
          <cell r="D82">
            <v>4277</v>
          </cell>
          <cell r="E82">
            <v>5</v>
          </cell>
          <cell r="F82">
            <v>5714</v>
          </cell>
        </row>
        <row r="83">
          <cell r="B83">
            <v>1573</v>
          </cell>
          <cell r="C83">
            <v>4288</v>
          </cell>
          <cell r="D83">
            <v>4286</v>
          </cell>
          <cell r="E83">
            <v>2</v>
          </cell>
          <cell r="F83">
            <v>5861</v>
          </cell>
        </row>
        <row r="84">
          <cell r="B84">
            <v>1084</v>
          </cell>
          <cell r="C84">
            <v>3270</v>
          </cell>
          <cell r="D84">
            <v>3260</v>
          </cell>
          <cell r="E84">
            <v>10</v>
          </cell>
          <cell r="F84">
            <v>4354</v>
          </cell>
        </row>
        <row r="85">
          <cell r="B85">
            <v>1195</v>
          </cell>
          <cell r="C85">
            <v>3145</v>
          </cell>
          <cell r="D85">
            <v>3121</v>
          </cell>
          <cell r="E85">
            <v>24</v>
          </cell>
          <cell r="F85">
            <v>4340</v>
          </cell>
        </row>
        <row r="86">
          <cell r="B86">
            <v>1529</v>
          </cell>
          <cell r="C86">
            <v>4008</v>
          </cell>
          <cell r="D86">
            <v>3994</v>
          </cell>
          <cell r="E86">
            <v>14</v>
          </cell>
          <cell r="F86">
            <v>5537</v>
          </cell>
        </row>
        <row r="87">
          <cell r="B87">
            <v>1204</v>
          </cell>
          <cell r="C87">
            <v>4170</v>
          </cell>
          <cell r="D87">
            <v>4154</v>
          </cell>
          <cell r="E87">
            <v>16</v>
          </cell>
          <cell r="F87">
            <v>5374</v>
          </cell>
        </row>
        <row r="88">
          <cell r="B88">
            <v>747</v>
          </cell>
          <cell r="C88">
            <v>959</v>
          </cell>
          <cell r="D88">
            <v>957</v>
          </cell>
          <cell r="E88">
            <v>2</v>
          </cell>
          <cell r="F88">
            <v>1706</v>
          </cell>
        </row>
        <row r="89">
          <cell r="B89">
            <v>1091</v>
          </cell>
          <cell r="C89">
            <v>1894</v>
          </cell>
          <cell r="D89">
            <v>1884</v>
          </cell>
          <cell r="E89">
            <v>10</v>
          </cell>
          <cell r="F89">
            <v>2985</v>
          </cell>
        </row>
        <row r="90">
          <cell r="B90">
            <v>1383</v>
          </cell>
          <cell r="C90">
            <v>3491</v>
          </cell>
          <cell r="D90">
            <v>3484</v>
          </cell>
          <cell r="E90">
            <v>7</v>
          </cell>
          <cell r="F90">
            <v>4874</v>
          </cell>
        </row>
        <row r="91">
          <cell r="B91">
            <v>2058</v>
          </cell>
          <cell r="C91">
            <v>4641</v>
          </cell>
          <cell r="D91">
            <v>4624</v>
          </cell>
          <cell r="E91">
            <v>17</v>
          </cell>
          <cell r="F91">
            <v>6699</v>
          </cell>
        </row>
        <row r="95">
          <cell r="B95">
            <v>1471</v>
          </cell>
          <cell r="C95">
            <v>8592</v>
          </cell>
          <cell r="D95">
            <v>6905</v>
          </cell>
          <cell r="E95">
            <v>1687</v>
          </cell>
          <cell r="F95">
            <v>10063</v>
          </cell>
        </row>
        <row r="96">
          <cell r="B96">
            <v>1736</v>
          </cell>
          <cell r="C96">
            <v>8298</v>
          </cell>
          <cell r="D96">
            <v>7123</v>
          </cell>
          <cell r="E96">
            <v>1175</v>
          </cell>
          <cell r="F96">
            <v>10034</v>
          </cell>
        </row>
        <row r="97">
          <cell r="B97">
            <v>1506</v>
          </cell>
          <cell r="C97">
            <v>9646</v>
          </cell>
          <cell r="D97">
            <v>7428</v>
          </cell>
          <cell r="E97">
            <v>2218</v>
          </cell>
          <cell r="F97">
            <v>11152</v>
          </cell>
        </row>
        <row r="98">
          <cell r="B98">
            <v>1634</v>
          </cell>
          <cell r="C98">
            <v>9919</v>
          </cell>
          <cell r="D98">
            <v>7600</v>
          </cell>
          <cell r="E98">
            <v>2319</v>
          </cell>
          <cell r="F98">
            <v>11553</v>
          </cell>
        </row>
        <row r="99">
          <cell r="B99">
            <v>1142</v>
          </cell>
          <cell r="C99">
            <v>7863</v>
          </cell>
          <cell r="D99">
            <v>6077</v>
          </cell>
          <cell r="E99">
            <v>1786</v>
          </cell>
          <cell r="F99">
            <v>9005</v>
          </cell>
        </row>
        <row r="100">
          <cell r="B100">
            <v>1247</v>
          </cell>
          <cell r="C100">
            <v>7575</v>
          </cell>
          <cell r="D100">
            <v>5771</v>
          </cell>
          <cell r="E100">
            <v>1804</v>
          </cell>
          <cell r="F100">
            <v>8822</v>
          </cell>
        </row>
        <row r="101">
          <cell r="B101">
            <v>1597</v>
          </cell>
          <cell r="C101">
            <v>9939</v>
          </cell>
          <cell r="D101">
            <v>7542</v>
          </cell>
          <cell r="E101">
            <v>2397</v>
          </cell>
          <cell r="F101">
            <v>11536</v>
          </cell>
        </row>
        <row r="102">
          <cell r="B102">
            <v>1251</v>
          </cell>
          <cell r="C102">
            <v>8833</v>
          </cell>
          <cell r="D102">
            <v>7875</v>
          </cell>
          <cell r="E102">
            <v>958</v>
          </cell>
          <cell r="F102">
            <v>10084</v>
          </cell>
        </row>
        <row r="103">
          <cell r="B103">
            <v>767</v>
          </cell>
          <cell r="C103">
            <v>3048</v>
          </cell>
          <cell r="D103">
            <v>2571</v>
          </cell>
          <cell r="E103">
            <v>477</v>
          </cell>
          <cell r="F103">
            <v>3815</v>
          </cell>
        </row>
        <row r="104">
          <cell r="B104">
            <v>1140</v>
          </cell>
          <cell r="C104">
            <v>4977</v>
          </cell>
          <cell r="D104">
            <v>3946</v>
          </cell>
          <cell r="E104">
            <v>1031</v>
          </cell>
          <cell r="F104">
            <v>6117</v>
          </cell>
        </row>
        <row r="105">
          <cell r="B105">
            <v>1448</v>
          </cell>
          <cell r="C105">
            <v>7044</v>
          </cell>
          <cell r="D105">
            <v>5821</v>
          </cell>
          <cell r="E105">
            <v>1223</v>
          </cell>
          <cell r="F105">
            <v>8492</v>
          </cell>
        </row>
        <row r="106">
          <cell r="B106">
            <v>2146</v>
          </cell>
          <cell r="C106">
            <v>9296</v>
          </cell>
          <cell r="D106">
            <v>7249</v>
          </cell>
          <cell r="E106">
            <v>2047</v>
          </cell>
          <cell r="F106">
            <v>11442</v>
          </cell>
        </row>
        <row r="114">
          <cell r="B114">
            <v>1087</v>
          </cell>
          <cell r="C114">
            <v>1863</v>
          </cell>
          <cell r="D114">
            <v>1316</v>
          </cell>
          <cell r="E114">
            <v>256</v>
          </cell>
          <cell r="F114">
            <v>436</v>
          </cell>
          <cell r="G114">
            <v>4958</v>
          </cell>
        </row>
        <row r="119">
          <cell r="B119">
            <v>1094</v>
          </cell>
          <cell r="C119">
            <v>2196</v>
          </cell>
          <cell r="D119">
            <v>1606</v>
          </cell>
          <cell r="E119">
            <v>233</v>
          </cell>
          <cell r="F119">
            <v>360</v>
          </cell>
          <cell r="G119">
            <v>5489</v>
          </cell>
        </row>
        <row r="124">
          <cell r="B124">
            <v>1279</v>
          </cell>
          <cell r="C124">
            <v>2402</v>
          </cell>
          <cell r="D124">
            <v>1478</v>
          </cell>
          <cell r="E124">
            <v>201</v>
          </cell>
          <cell r="F124">
            <v>354</v>
          </cell>
          <cell r="G124">
            <v>5714</v>
          </cell>
        </row>
        <row r="133">
          <cell r="B133">
            <v>1215</v>
          </cell>
          <cell r="C133">
            <v>2704</v>
          </cell>
          <cell r="D133">
            <v>1468</v>
          </cell>
          <cell r="E133">
            <v>216</v>
          </cell>
          <cell r="F133">
            <v>258</v>
          </cell>
          <cell r="G133">
            <v>5861</v>
          </cell>
        </row>
        <row r="138">
          <cell r="B138">
            <v>1180</v>
          </cell>
          <cell r="C138">
            <v>1931</v>
          </cell>
          <cell r="D138">
            <v>893</v>
          </cell>
          <cell r="E138">
            <v>110</v>
          </cell>
          <cell r="F138">
            <v>240</v>
          </cell>
          <cell r="G138">
            <v>4354</v>
          </cell>
        </row>
        <row r="143">
          <cell r="B143">
            <v>1068</v>
          </cell>
          <cell r="C143">
            <v>1859</v>
          </cell>
          <cell r="D143">
            <v>997</v>
          </cell>
          <cell r="E143">
            <v>113</v>
          </cell>
          <cell r="F143">
            <v>303</v>
          </cell>
          <cell r="G143">
            <v>4340</v>
          </cell>
        </row>
        <row r="152">
          <cell r="B152">
            <v>1199</v>
          </cell>
          <cell r="C152">
            <v>1882</v>
          </cell>
          <cell r="D152">
            <v>1452</v>
          </cell>
          <cell r="E152">
            <v>351</v>
          </cell>
          <cell r="F152">
            <v>653</v>
          </cell>
          <cell r="G152">
            <v>5537</v>
          </cell>
        </row>
        <row r="157">
          <cell r="B157">
            <v>1588</v>
          </cell>
          <cell r="C157">
            <v>1967</v>
          </cell>
          <cell r="D157">
            <v>1196</v>
          </cell>
          <cell r="E157">
            <v>218</v>
          </cell>
          <cell r="F157">
            <v>405</v>
          </cell>
          <cell r="G157">
            <v>5374</v>
          </cell>
        </row>
        <row r="162">
          <cell r="B162">
            <v>831</v>
          </cell>
          <cell r="C162">
            <v>406</v>
          </cell>
          <cell r="D162">
            <v>222</v>
          </cell>
          <cell r="E162">
            <v>74</v>
          </cell>
          <cell r="F162">
            <v>173</v>
          </cell>
          <cell r="G162">
            <v>1706</v>
          </cell>
        </row>
        <row r="171">
          <cell r="B171">
            <v>1205</v>
          </cell>
          <cell r="C171">
            <v>967</v>
          </cell>
          <cell r="D171">
            <v>464</v>
          </cell>
          <cell r="E171">
            <v>80</v>
          </cell>
          <cell r="F171">
            <v>269</v>
          </cell>
          <cell r="G171">
            <v>2985</v>
          </cell>
        </row>
        <row r="176">
          <cell r="B176">
            <v>1135</v>
          </cell>
          <cell r="C176">
            <v>2353</v>
          </cell>
          <cell r="D176">
            <v>984</v>
          </cell>
          <cell r="E176">
            <v>153</v>
          </cell>
          <cell r="F176">
            <v>249</v>
          </cell>
          <cell r="G176">
            <v>4874</v>
          </cell>
        </row>
        <row r="181">
          <cell r="B181">
            <v>1041</v>
          </cell>
          <cell r="C181">
            <v>2424</v>
          </cell>
          <cell r="D181">
            <v>2355</v>
          </cell>
          <cell r="E181">
            <v>373</v>
          </cell>
          <cell r="F181">
            <v>506</v>
          </cell>
          <cell r="G181">
            <v>6699</v>
          </cell>
        </row>
        <row r="193">
          <cell r="B193">
            <v>5046</v>
          </cell>
          <cell r="C193">
            <v>641</v>
          </cell>
          <cell r="D193">
            <v>404</v>
          </cell>
          <cell r="E193">
            <v>404</v>
          </cell>
          <cell r="F193">
            <v>76</v>
          </cell>
          <cell r="G193">
            <v>25</v>
          </cell>
          <cell r="H193">
            <v>37</v>
          </cell>
          <cell r="I193">
            <v>5</v>
          </cell>
          <cell r="J193">
            <v>763</v>
          </cell>
          <cell r="K193">
            <v>3</v>
          </cell>
          <cell r="L193">
            <v>501</v>
          </cell>
          <cell r="M193">
            <v>44</v>
          </cell>
          <cell r="N193">
            <v>1</v>
          </cell>
          <cell r="O193">
            <v>2</v>
          </cell>
          <cell r="P193">
            <v>41</v>
          </cell>
          <cell r="Q193">
            <v>2</v>
          </cell>
          <cell r="R193">
            <v>0</v>
          </cell>
          <cell r="S193">
            <v>2</v>
          </cell>
          <cell r="T193">
            <v>33</v>
          </cell>
          <cell r="U193">
            <v>39</v>
          </cell>
          <cell r="V193">
            <v>56</v>
          </cell>
          <cell r="W193">
            <v>42</v>
          </cell>
          <cell r="X193">
            <v>59</v>
          </cell>
          <cell r="Y193">
            <v>10</v>
          </cell>
          <cell r="Z193">
            <v>110</v>
          </cell>
          <cell r="AA193">
            <v>42</v>
          </cell>
          <cell r="AB193">
            <v>83</v>
          </cell>
          <cell r="AC193">
            <v>2</v>
          </cell>
          <cell r="AD193">
            <v>39</v>
          </cell>
          <cell r="AE193">
            <v>13</v>
          </cell>
          <cell r="AF193">
            <v>25</v>
          </cell>
          <cell r="AG193">
            <v>648</v>
          </cell>
          <cell r="AH193">
            <v>473</v>
          </cell>
          <cell r="AI193">
            <v>139</v>
          </cell>
          <cell r="AJ193">
            <v>253</v>
          </cell>
        </row>
        <row r="198">
          <cell r="B198">
            <v>5102</v>
          </cell>
          <cell r="C198">
            <v>650</v>
          </cell>
          <cell r="D198">
            <v>433</v>
          </cell>
          <cell r="E198">
            <v>252</v>
          </cell>
          <cell r="F198">
            <v>55</v>
          </cell>
          <cell r="G198">
            <v>28</v>
          </cell>
          <cell r="H198">
            <v>14</v>
          </cell>
          <cell r="I198">
            <v>16</v>
          </cell>
          <cell r="J198">
            <v>1052</v>
          </cell>
          <cell r="K198">
            <v>0</v>
          </cell>
          <cell r="L198">
            <v>364</v>
          </cell>
          <cell r="M198">
            <v>26</v>
          </cell>
          <cell r="N198">
            <v>0</v>
          </cell>
          <cell r="O198">
            <v>1</v>
          </cell>
          <cell r="P198">
            <v>46</v>
          </cell>
          <cell r="Q198">
            <v>0</v>
          </cell>
          <cell r="R198">
            <v>0</v>
          </cell>
          <cell r="S198">
            <v>1</v>
          </cell>
          <cell r="T198">
            <v>46</v>
          </cell>
          <cell r="U198">
            <v>58</v>
          </cell>
          <cell r="V198">
            <v>26</v>
          </cell>
          <cell r="W198">
            <v>30</v>
          </cell>
          <cell r="X198">
            <v>66</v>
          </cell>
          <cell r="Y198">
            <v>11</v>
          </cell>
          <cell r="Z198">
            <v>103</v>
          </cell>
          <cell r="AA198">
            <v>36</v>
          </cell>
          <cell r="AB198">
            <v>77</v>
          </cell>
          <cell r="AC198">
            <v>9</v>
          </cell>
          <cell r="AD198">
            <v>27</v>
          </cell>
          <cell r="AE198">
            <v>4</v>
          </cell>
          <cell r="AF198">
            <v>15</v>
          </cell>
          <cell r="AG198">
            <v>663</v>
          </cell>
          <cell r="AH198">
            <v>501</v>
          </cell>
          <cell r="AI198">
            <v>212</v>
          </cell>
          <cell r="AJ198">
            <v>110</v>
          </cell>
        </row>
        <row r="203">
          <cell r="B203">
            <v>6161</v>
          </cell>
          <cell r="C203">
            <v>748</v>
          </cell>
          <cell r="D203">
            <v>381</v>
          </cell>
          <cell r="E203">
            <v>197</v>
          </cell>
          <cell r="F203">
            <v>137</v>
          </cell>
          <cell r="G203">
            <v>36</v>
          </cell>
          <cell r="H203">
            <v>12</v>
          </cell>
          <cell r="I203">
            <v>29</v>
          </cell>
          <cell r="J203">
            <v>1026</v>
          </cell>
          <cell r="K203">
            <v>0</v>
          </cell>
          <cell r="L203">
            <v>309</v>
          </cell>
          <cell r="M203">
            <v>31</v>
          </cell>
          <cell r="N203">
            <v>23</v>
          </cell>
          <cell r="O203">
            <v>0</v>
          </cell>
          <cell r="P203">
            <v>47</v>
          </cell>
          <cell r="Q203">
            <v>1</v>
          </cell>
          <cell r="R203">
            <v>4</v>
          </cell>
          <cell r="S203">
            <v>0</v>
          </cell>
          <cell r="T203">
            <v>55</v>
          </cell>
          <cell r="U203">
            <v>26</v>
          </cell>
          <cell r="V203">
            <v>46</v>
          </cell>
          <cell r="W203">
            <v>30</v>
          </cell>
          <cell r="X203">
            <v>60</v>
          </cell>
          <cell r="Y203">
            <v>5</v>
          </cell>
          <cell r="Z203">
            <v>119</v>
          </cell>
          <cell r="AA203">
            <v>58</v>
          </cell>
          <cell r="AB203">
            <v>121</v>
          </cell>
          <cell r="AC203">
            <v>5</v>
          </cell>
          <cell r="AD203">
            <v>46</v>
          </cell>
          <cell r="AE203">
            <v>18</v>
          </cell>
          <cell r="AF203">
            <v>15</v>
          </cell>
          <cell r="AG203">
            <v>599</v>
          </cell>
          <cell r="AH203">
            <v>509</v>
          </cell>
          <cell r="AI203">
            <v>212</v>
          </cell>
          <cell r="AJ203">
            <v>86</v>
          </cell>
        </row>
        <row r="208">
          <cell r="B208">
            <v>6173</v>
          </cell>
          <cell r="C208">
            <v>560</v>
          </cell>
          <cell r="D208">
            <v>501</v>
          </cell>
          <cell r="E208">
            <v>178</v>
          </cell>
          <cell r="F208">
            <v>79</v>
          </cell>
          <cell r="G208">
            <v>65</v>
          </cell>
          <cell r="H208">
            <v>8</v>
          </cell>
          <cell r="I208">
            <v>24</v>
          </cell>
          <cell r="J208">
            <v>664</v>
          </cell>
          <cell r="K208">
            <v>0</v>
          </cell>
          <cell r="L208">
            <v>363</v>
          </cell>
          <cell r="M208">
            <v>69</v>
          </cell>
          <cell r="N208">
            <v>19</v>
          </cell>
          <cell r="O208">
            <v>5</v>
          </cell>
          <cell r="P208">
            <v>61</v>
          </cell>
          <cell r="Q208">
            <v>0</v>
          </cell>
          <cell r="R208">
            <v>0</v>
          </cell>
          <cell r="S208">
            <v>0</v>
          </cell>
          <cell r="T208">
            <v>67</v>
          </cell>
          <cell r="U208">
            <v>30</v>
          </cell>
          <cell r="V208">
            <v>45</v>
          </cell>
          <cell r="W208">
            <v>50</v>
          </cell>
          <cell r="X208">
            <v>57</v>
          </cell>
          <cell r="Y208">
            <v>23</v>
          </cell>
          <cell r="Z208">
            <v>125</v>
          </cell>
          <cell r="AA208">
            <v>85</v>
          </cell>
          <cell r="AB208">
            <v>159</v>
          </cell>
          <cell r="AC208">
            <v>3</v>
          </cell>
          <cell r="AD208">
            <v>38</v>
          </cell>
          <cell r="AE208">
            <v>28</v>
          </cell>
          <cell r="AF208">
            <v>17</v>
          </cell>
          <cell r="AG208">
            <v>851</v>
          </cell>
          <cell r="AH208">
            <v>793</v>
          </cell>
          <cell r="AI208">
            <v>191</v>
          </cell>
          <cell r="AJ208">
            <v>222</v>
          </cell>
        </row>
        <row r="213">
          <cell r="B213">
            <v>5037</v>
          </cell>
          <cell r="C213">
            <v>238</v>
          </cell>
          <cell r="D213">
            <v>387</v>
          </cell>
          <cell r="E213">
            <v>119</v>
          </cell>
          <cell r="F213">
            <v>43</v>
          </cell>
          <cell r="G213">
            <v>20</v>
          </cell>
          <cell r="H213">
            <v>8</v>
          </cell>
          <cell r="I213">
            <v>13</v>
          </cell>
          <cell r="J213">
            <v>600</v>
          </cell>
          <cell r="K213">
            <v>0</v>
          </cell>
          <cell r="L213">
            <v>359</v>
          </cell>
          <cell r="M213">
            <v>56</v>
          </cell>
          <cell r="N213">
            <v>4</v>
          </cell>
          <cell r="O213">
            <v>0</v>
          </cell>
          <cell r="P213">
            <v>54</v>
          </cell>
          <cell r="Q213">
            <v>1</v>
          </cell>
          <cell r="R213">
            <v>0</v>
          </cell>
          <cell r="S213">
            <v>2</v>
          </cell>
          <cell r="T213">
            <v>35</v>
          </cell>
          <cell r="U213">
            <v>25</v>
          </cell>
          <cell r="V213">
            <v>28</v>
          </cell>
          <cell r="W213">
            <v>35</v>
          </cell>
          <cell r="X213">
            <v>49</v>
          </cell>
          <cell r="Y213">
            <v>9</v>
          </cell>
          <cell r="Z213">
            <v>134</v>
          </cell>
          <cell r="AA213">
            <v>49</v>
          </cell>
          <cell r="AB213">
            <v>92</v>
          </cell>
          <cell r="AC213">
            <v>2</v>
          </cell>
          <cell r="AD213">
            <v>39</v>
          </cell>
          <cell r="AE213">
            <v>7</v>
          </cell>
          <cell r="AF213">
            <v>10</v>
          </cell>
          <cell r="AG213">
            <v>672</v>
          </cell>
          <cell r="AH213">
            <v>607</v>
          </cell>
          <cell r="AI213">
            <v>190</v>
          </cell>
          <cell r="AJ213">
            <v>81</v>
          </cell>
        </row>
        <row r="218">
          <cell r="B218">
            <v>5091</v>
          </cell>
          <cell r="C218">
            <v>224</v>
          </cell>
          <cell r="D218">
            <v>291</v>
          </cell>
          <cell r="E218">
            <v>184</v>
          </cell>
          <cell r="F218">
            <v>164</v>
          </cell>
          <cell r="G218">
            <v>26</v>
          </cell>
          <cell r="H218">
            <v>16</v>
          </cell>
          <cell r="I218">
            <v>12</v>
          </cell>
          <cell r="J218">
            <v>390</v>
          </cell>
          <cell r="K218">
            <v>0</v>
          </cell>
          <cell r="L218">
            <v>164</v>
          </cell>
          <cell r="M218">
            <v>85</v>
          </cell>
          <cell r="N218">
            <v>3</v>
          </cell>
          <cell r="O218">
            <v>6</v>
          </cell>
          <cell r="P218">
            <v>45</v>
          </cell>
          <cell r="Q218">
            <v>0</v>
          </cell>
          <cell r="R218">
            <v>2</v>
          </cell>
          <cell r="S218">
            <v>2</v>
          </cell>
          <cell r="T218">
            <v>24</v>
          </cell>
          <cell r="U218">
            <v>42</v>
          </cell>
          <cell r="V218">
            <v>31</v>
          </cell>
          <cell r="W218">
            <v>37</v>
          </cell>
          <cell r="X218">
            <v>51</v>
          </cell>
          <cell r="Y218">
            <v>11</v>
          </cell>
          <cell r="Z218">
            <v>115</v>
          </cell>
          <cell r="AA218">
            <v>43</v>
          </cell>
          <cell r="AB218">
            <v>116</v>
          </cell>
          <cell r="AC218">
            <v>5</v>
          </cell>
          <cell r="AD218">
            <v>48</v>
          </cell>
          <cell r="AE218">
            <v>14</v>
          </cell>
          <cell r="AF218">
            <v>10</v>
          </cell>
          <cell r="AG218">
            <v>689</v>
          </cell>
          <cell r="AH218">
            <v>650</v>
          </cell>
          <cell r="AI218">
            <v>124</v>
          </cell>
          <cell r="AJ218">
            <v>107</v>
          </cell>
        </row>
        <row r="223">
          <cell r="B223">
            <v>5984</v>
          </cell>
          <cell r="C223">
            <v>287</v>
          </cell>
          <cell r="D223">
            <v>472</v>
          </cell>
          <cell r="E223">
            <v>143</v>
          </cell>
          <cell r="F223">
            <v>42</v>
          </cell>
          <cell r="G223">
            <v>20</v>
          </cell>
          <cell r="H223">
            <v>13</v>
          </cell>
          <cell r="I223">
            <v>16</v>
          </cell>
          <cell r="J223">
            <v>738</v>
          </cell>
          <cell r="K223">
            <v>0</v>
          </cell>
          <cell r="L223">
            <v>281</v>
          </cell>
          <cell r="M223">
            <v>234</v>
          </cell>
          <cell r="N223">
            <v>6</v>
          </cell>
          <cell r="O223">
            <v>1</v>
          </cell>
          <cell r="P223">
            <v>115</v>
          </cell>
          <cell r="Q223">
            <v>0</v>
          </cell>
          <cell r="R223">
            <v>0</v>
          </cell>
          <cell r="S223">
            <v>3</v>
          </cell>
          <cell r="T223">
            <v>70</v>
          </cell>
          <cell r="U223">
            <v>33</v>
          </cell>
          <cell r="V223">
            <v>54</v>
          </cell>
          <cell r="W223">
            <v>65</v>
          </cell>
          <cell r="X223">
            <v>71</v>
          </cell>
          <cell r="Y223">
            <v>15</v>
          </cell>
          <cell r="Z223">
            <v>170</v>
          </cell>
          <cell r="AA223">
            <v>89</v>
          </cell>
          <cell r="AB223">
            <v>232</v>
          </cell>
          <cell r="AC223">
            <v>11</v>
          </cell>
          <cell r="AD223">
            <v>66</v>
          </cell>
          <cell r="AE223">
            <v>20</v>
          </cell>
          <cell r="AF223">
            <v>12</v>
          </cell>
          <cell r="AG223">
            <v>998</v>
          </cell>
          <cell r="AH223">
            <v>1013</v>
          </cell>
          <cell r="AI223">
            <v>110</v>
          </cell>
          <cell r="AJ223">
            <v>152</v>
          </cell>
        </row>
        <row r="228">
          <cell r="B228">
            <v>3775</v>
          </cell>
          <cell r="C228">
            <v>242</v>
          </cell>
          <cell r="D228">
            <v>360</v>
          </cell>
          <cell r="E228">
            <v>469</v>
          </cell>
          <cell r="F228">
            <v>44</v>
          </cell>
          <cell r="G228">
            <v>11</v>
          </cell>
          <cell r="H228">
            <v>9</v>
          </cell>
          <cell r="I228">
            <v>11</v>
          </cell>
          <cell r="J228">
            <v>928</v>
          </cell>
          <cell r="K228">
            <v>0</v>
          </cell>
          <cell r="L228">
            <v>242</v>
          </cell>
          <cell r="M228">
            <v>77</v>
          </cell>
          <cell r="N228">
            <v>6</v>
          </cell>
          <cell r="O228">
            <v>3</v>
          </cell>
          <cell r="P228">
            <v>72</v>
          </cell>
          <cell r="Q228">
            <v>2</v>
          </cell>
          <cell r="R228">
            <v>0</v>
          </cell>
          <cell r="S228">
            <v>1</v>
          </cell>
          <cell r="T228">
            <v>68</v>
          </cell>
          <cell r="U228">
            <v>46</v>
          </cell>
          <cell r="V228">
            <v>100</v>
          </cell>
          <cell r="W228">
            <v>52</v>
          </cell>
          <cell r="X228">
            <v>76</v>
          </cell>
          <cell r="Y228">
            <v>17</v>
          </cell>
          <cell r="Z228">
            <v>228</v>
          </cell>
          <cell r="AA228">
            <v>66</v>
          </cell>
          <cell r="AB228">
            <v>223</v>
          </cell>
          <cell r="AC228">
            <v>5</v>
          </cell>
          <cell r="AD228">
            <v>63</v>
          </cell>
          <cell r="AE228">
            <v>32</v>
          </cell>
          <cell r="AF228">
            <v>19</v>
          </cell>
          <cell r="AG228">
            <v>1370</v>
          </cell>
          <cell r="AH228">
            <v>1269</v>
          </cell>
          <cell r="AI228">
            <v>104</v>
          </cell>
          <cell r="AJ228">
            <v>94</v>
          </cell>
        </row>
        <row r="233">
          <cell r="B233">
            <v>1450</v>
          </cell>
          <cell r="C233">
            <v>219</v>
          </cell>
          <cell r="D233">
            <v>188</v>
          </cell>
          <cell r="E233">
            <v>33</v>
          </cell>
          <cell r="F233">
            <v>20</v>
          </cell>
          <cell r="G233">
            <v>6</v>
          </cell>
          <cell r="H233">
            <v>1</v>
          </cell>
          <cell r="I233">
            <v>4</v>
          </cell>
          <cell r="J233">
            <v>230</v>
          </cell>
          <cell r="K233">
            <v>0</v>
          </cell>
          <cell r="L233">
            <v>115</v>
          </cell>
          <cell r="M233">
            <v>161</v>
          </cell>
          <cell r="N233">
            <v>8</v>
          </cell>
          <cell r="O233">
            <v>1</v>
          </cell>
          <cell r="P233">
            <v>26</v>
          </cell>
          <cell r="Q233">
            <v>0</v>
          </cell>
          <cell r="R233">
            <v>0</v>
          </cell>
          <cell r="S233">
            <v>0</v>
          </cell>
          <cell r="T233">
            <v>33</v>
          </cell>
          <cell r="U233">
            <v>27</v>
          </cell>
          <cell r="V233">
            <v>31</v>
          </cell>
          <cell r="W233">
            <v>25</v>
          </cell>
          <cell r="X233">
            <v>53</v>
          </cell>
          <cell r="Y233">
            <v>7</v>
          </cell>
          <cell r="Z233">
            <v>88</v>
          </cell>
          <cell r="AA233">
            <v>28</v>
          </cell>
          <cell r="AB233">
            <v>68</v>
          </cell>
          <cell r="AC233">
            <v>1</v>
          </cell>
          <cell r="AD233">
            <v>29</v>
          </cell>
          <cell r="AE233">
            <v>10</v>
          </cell>
          <cell r="AF233">
            <v>3</v>
          </cell>
          <cell r="AG233">
            <v>488</v>
          </cell>
          <cell r="AH233">
            <v>331</v>
          </cell>
          <cell r="AI233">
            <v>53</v>
          </cell>
          <cell r="AJ233">
            <v>78</v>
          </cell>
        </row>
        <row r="238">
          <cell r="B238">
            <v>2563</v>
          </cell>
          <cell r="C238">
            <v>177</v>
          </cell>
          <cell r="D238">
            <v>310</v>
          </cell>
          <cell r="E238">
            <v>32</v>
          </cell>
          <cell r="F238">
            <v>48</v>
          </cell>
          <cell r="G238">
            <v>21</v>
          </cell>
          <cell r="H238">
            <v>12</v>
          </cell>
          <cell r="I238">
            <v>19</v>
          </cell>
          <cell r="J238">
            <v>443</v>
          </cell>
          <cell r="K238">
            <v>0</v>
          </cell>
          <cell r="L238">
            <v>158</v>
          </cell>
          <cell r="M238">
            <v>60</v>
          </cell>
          <cell r="N238">
            <v>4</v>
          </cell>
          <cell r="O238">
            <v>1</v>
          </cell>
          <cell r="P238">
            <v>44</v>
          </cell>
          <cell r="Q238">
            <v>0</v>
          </cell>
          <cell r="R238">
            <v>10</v>
          </cell>
          <cell r="S238">
            <v>1</v>
          </cell>
          <cell r="T238">
            <v>51</v>
          </cell>
          <cell r="U238">
            <v>54</v>
          </cell>
          <cell r="V238">
            <v>35</v>
          </cell>
          <cell r="W238">
            <v>48</v>
          </cell>
          <cell r="X238">
            <v>57</v>
          </cell>
          <cell r="Y238">
            <v>12</v>
          </cell>
          <cell r="Z238">
            <v>126</v>
          </cell>
          <cell r="AA238">
            <v>77</v>
          </cell>
          <cell r="AB238">
            <v>135</v>
          </cell>
          <cell r="AC238">
            <v>8</v>
          </cell>
          <cell r="AD238">
            <v>80</v>
          </cell>
          <cell r="AE238">
            <v>37</v>
          </cell>
          <cell r="AF238">
            <v>4</v>
          </cell>
          <cell r="AG238">
            <v>736</v>
          </cell>
          <cell r="AH238">
            <v>560</v>
          </cell>
          <cell r="AI238">
            <v>93</v>
          </cell>
          <cell r="AJ238">
            <v>101</v>
          </cell>
        </row>
        <row r="243">
          <cell r="B243">
            <v>4594</v>
          </cell>
          <cell r="C243">
            <v>491</v>
          </cell>
          <cell r="D243">
            <v>378</v>
          </cell>
          <cell r="E243">
            <v>112</v>
          </cell>
          <cell r="F243">
            <v>98</v>
          </cell>
          <cell r="G243">
            <v>21</v>
          </cell>
          <cell r="H243">
            <v>11</v>
          </cell>
          <cell r="I243">
            <v>27</v>
          </cell>
          <cell r="J243">
            <v>554</v>
          </cell>
          <cell r="K243">
            <v>2</v>
          </cell>
          <cell r="L243">
            <v>341</v>
          </cell>
          <cell r="M243">
            <v>34</v>
          </cell>
          <cell r="N243">
            <v>41</v>
          </cell>
          <cell r="O243">
            <v>11</v>
          </cell>
          <cell r="P243">
            <v>71</v>
          </cell>
          <cell r="Q243">
            <v>0</v>
          </cell>
          <cell r="R243">
            <v>0</v>
          </cell>
          <cell r="S243">
            <v>6</v>
          </cell>
          <cell r="T243">
            <v>50</v>
          </cell>
          <cell r="U243">
            <v>35</v>
          </cell>
          <cell r="V243">
            <v>42</v>
          </cell>
          <cell r="W243">
            <v>30</v>
          </cell>
          <cell r="X243">
            <v>76</v>
          </cell>
          <cell r="Y243">
            <v>15</v>
          </cell>
          <cell r="Z243">
            <v>93</v>
          </cell>
          <cell r="AA243">
            <v>49</v>
          </cell>
          <cell r="AB243">
            <v>79</v>
          </cell>
          <cell r="AC243">
            <v>6</v>
          </cell>
          <cell r="AD243">
            <v>50</v>
          </cell>
          <cell r="AE243">
            <v>14</v>
          </cell>
          <cell r="AF243">
            <v>5</v>
          </cell>
          <cell r="AG243">
            <v>510</v>
          </cell>
          <cell r="AH243">
            <v>433</v>
          </cell>
          <cell r="AI243">
            <v>136</v>
          </cell>
          <cell r="AJ243">
            <v>77</v>
          </cell>
        </row>
        <row r="248">
          <cell r="B248">
            <v>6397</v>
          </cell>
          <cell r="C248">
            <v>633</v>
          </cell>
          <cell r="D248">
            <v>562</v>
          </cell>
          <cell r="E248">
            <v>262</v>
          </cell>
          <cell r="F248">
            <v>125</v>
          </cell>
          <cell r="G248">
            <v>36</v>
          </cell>
          <cell r="H248">
            <v>16</v>
          </cell>
          <cell r="I248">
            <v>19</v>
          </cell>
          <cell r="J248">
            <v>832</v>
          </cell>
          <cell r="K248">
            <v>8</v>
          </cell>
          <cell r="L248">
            <v>332</v>
          </cell>
          <cell r="M248">
            <v>32</v>
          </cell>
          <cell r="N248">
            <v>41</v>
          </cell>
          <cell r="O248">
            <v>1</v>
          </cell>
          <cell r="P248">
            <v>46</v>
          </cell>
          <cell r="Q248">
            <v>0</v>
          </cell>
          <cell r="R248">
            <v>1</v>
          </cell>
          <cell r="S248">
            <v>1</v>
          </cell>
          <cell r="T248">
            <v>42</v>
          </cell>
          <cell r="U248">
            <v>34</v>
          </cell>
          <cell r="V248">
            <v>40</v>
          </cell>
          <cell r="W248">
            <v>43</v>
          </cell>
          <cell r="X248">
            <v>52</v>
          </cell>
          <cell r="Y248">
            <v>19</v>
          </cell>
          <cell r="Z248">
            <v>116</v>
          </cell>
          <cell r="AA248">
            <v>57</v>
          </cell>
          <cell r="AB248">
            <v>126</v>
          </cell>
          <cell r="AC248">
            <v>2</v>
          </cell>
          <cell r="AD248">
            <v>53</v>
          </cell>
          <cell r="AE248">
            <v>39</v>
          </cell>
          <cell r="AF248">
            <v>9</v>
          </cell>
          <cell r="AG248">
            <v>671</v>
          </cell>
          <cell r="AH248">
            <v>476</v>
          </cell>
          <cell r="AI248">
            <v>185</v>
          </cell>
          <cell r="AJ248">
            <v>134</v>
          </cell>
        </row>
        <row r="320">
          <cell r="B320">
            <v>3081</v>
          </cell>
          <cell r="C320">
            <v>234</v>
          </cell>
          <cell r="D320">
            <v>240</v>
          </cell>
          <cell r="E320">
            <v>181</v>
          </cell>
          <cell r="F320">
            <v>38</v>
          </cell>
          <cell r="G320">
            <v>5</v>
          </cell>
          <cell r="H320">
            <v>13</v>
          </cell>
          <cell r="I320">
            <v>2</v>
          </cell>
          <cell r="J320">
            <v>109</v>
          </cell>
          <cell r="K320">
            <v>0</v>
          </cell>
          <cell r="L320">
            <v>138</v>
          </cell>
          <cell r="M320">
            <v>24</v>
          </cell>
          <cell r="N320">
            <v>1</v>
          </cell>
          <cell r="O320">
            <v>0</v>
          </cell>
          <cell r="P320">
            <v>20</v>
          </cell>
          <cell r="Q320">
            <v>0</v>
          </cell>
          <cell r="R320">
            <v>0</v>
          </cell>
          <cell r="S320">
            <v>2</v>
          </cell>
          <cell r="T320">
            <v>17</v>
          </cell>
          <cell r="U320">
            <v>21</v>
          </cell>
          <cell r="V320">
            <v>45</v>
          </cell>
          <cell r="W320">
            <v>36</v>
          </cell>
          <cell r="X320">
            <v>46</v>
          </cell>
          <cell r="Y320">
            <v>8</v>
          </cell>
          <cell r="Z320">
            <v>79</v>
          </cell>
          <cell r="AA320">
            <v>36</v>
          </cell>
          <cell r="AB320">
            <v>60</v>
          </cell>
          <cell r="AC320">
            <v>2</v>
          </cell>
          <cell r="AD320">
            <v>24</v>
          </cell>
          <cell r="AE320">
            <v>13</v>
          </cell>
          <cell r="AF320">
            <v>13</v>
          </cell>
          <cell r="AG320">
            <v>190</v>
          </cell>
          <cell r="AH320">
            <v>148</v>
          </cell>
          <cell r="AI320">
            <v>44</v>
          </cell>
          <cell r="AJ320">
            <v>88</v>
          </cell>
        </row>
        <row r="325">
          <cell r="B325">
            <v>3690</v>
          </cell>
          <cell r="C325">
            <v>279</v>
          </cell>
          <cell r="D325">
            <v>211</v>
          </cell>
          <cell r="E325">
            <v>95</v>
          </cell>
          <cell r="F325">
            <v>27</v>
          </cell>
          <cell r="G325">
            <v>5</v>
          </cell>
          <cell r="H325">
            <v>7</v>
          </cell>
          <cell r="I325">
            <v>5</v>
          </cell>
          <cell r="J325">
            <v>108</v>
          </cell>
          <cell r="K325">
            <v>0</v>
          </cell>
          <cell r="L325">
            <v>99</v>
          </cell>
          <cell r="M325">
            <v>18</v>
          </cell>
          <cell r="N325">
            <v>0</v>
          </cell>
          <cell r="O325">
            <v>1</v>
          </cell>
          <cell r="P325">
            <v>31</v>
          </cell>
          <cell r="Q325">
            <v>0</v>
          </cell>
          <cell r="R325">
            <v>0</v>
          </cell>
          <cell r="S325">
            <v>0</v>
          </cell>
          <cell r="T325">
            <v>24</v>
          </cell>
          <cell r="U325">
            <v>24</v>
          </cell>
          <cell r="V325">
            <v>25</v>
          </cell>
          <cell r="W325">
            <v>21</v>
          </cell>
          <cell r="X325">
            <v>52</v>
          </cell>
          <cell r="Y325">
            <v>11</v>
          </cell>
          <cell r="Z325">
            <v>71</v>
          </cell>
          <cell r="AA325">
            <v>28</v>
          </cell>
          <cell r="AB325">
            <v>57</v>
          </cell>
          <cell r="AC325">
            <v>6</v>
          </cell>
          <cell r="AD325">
            <v>5</v>
          </cell>
          <cell r="AE325">
            <v>4</v>
          </cell>
          <cell r="AF325">
            <v>4</v>
          </cell>
          <cell r="AG325">
            <v>234</v>
          </cell>
          <cell r="AH325">
            <v>182</v>
          </cell>
          <cell r="AI325">
            <v>113</v>
          </cell>
          <cell r="AJ325">
            <v>52</v>
          </cell>
        </row>
        <row r="330">
          <cell r="B330">
            <v>3852</v>
          </cell>
          <cell r="C330">
            <v>243</v>
          </cell>
          <cell r="D330">
            <v>232</v>
          </cell>
          <cell r="E330">
            <v>93</v>
          </cell>
          <cell r="F330">
            <v>24</v>
          </cell>
          <cell r="G330">
            <v>4</v>
          </cell>
          <cell r="H330">
            <v>6</v>
          </cell>
          <cell r="I330">
            <v>10</v>
          </cell>
          <cell r="J330">
            <v>143</v>
          </cell>
          <cell r="K330">
            <v>0</v>
          </cell>
          <cell r="L330">
            <v>89</v>
          </cell>
          <cell r="M330">
            <v>22</v>
          </cell>
          <cell r="N330">
            <v>1</v>
          </cell>
          <cell r="O330">
            <v>0</v>
          </cell>
          <cell r="P330">
            <v>32</v>
          </cell>
          <cell r="Q330">
            <v>1</v>
          </cell>
          <cell r="R330">
            <v>3</v>
          </cell>
          <cell r="S330">
            <v>0</v>
          </cell>
          <cell r="T330">
            <v>11</v>
          </cell>
          <cell r="U330">
            <v>22</v>
          </cell>
          <cell r="V330">
            <v>38</v>
          </cell>
          <cell r="W330">
            <v>24</v>
          </cell>
          <cell r="X330">
            <v>44</v>
          </cell>
          <cell r="Y330">
            <v>4</v>
          </cell>
          <cell r="Z330">
            <v>81</v>
          </cell>
          <cell r="AA330">
            <v>43</v>
          </cell>
          <cell r="AB330">
            <v>89</v>
          </cell>
          <cell r="AC330">
            <v>5</v>
          </cell>
          <cell r="AD330">
            <v>14</v>
          </cell>
          <cell r="AE330">
            <v>10</v>
          </cell>
          <cell r="AF330">
            <v>5</v>
          </cell>
          <cell r="AG330">
            <v>237</v>
          </cell>
          <cell r="AH330">
            <v>176</v>
          </cell>
          <cell r="AI330">
            <v>112</v>
          </cell>
          <cell r="AJ330">
            <v>44</v>
          </cell>
        </row>
        <row r="335">
          <cell r="B335">
            <v>3496</v>
          </cell>
          <cell r="C335">
            <v>232</v>
          </cell>
          <cell r="D335">
            <v>318</v>
          </cell>
          <cell r="E335">
            <v>112</v>
          </cell>
          <cell r="F335">
            <v>48</v>
          </cell>
          <cell r="G335">
            <v>9</v>
          </cell>
          <cell r="H335">
            <v>4</v>
          </cell>
          <cell r="I335">
            <v>14</v>
          </cell>
          <cell r="J335">
            <v>163</v>
          </cell>
          <cell r="K335">
            <v>0</v>
          </cell>
          <cell r="L335">
            <v>133</v>
          </cell>
          <cell r="M335">
            <v>43</v>
          </cell>
          <cell r="N335">
            <v>2</v>
          </cell>
          <cell r="O335">
            <v>1</v>
          </cell>
          <cell r="P335">
            <v>41</v>
          </cell>
          <cell r="Q335">
            <v>0</v>
          </cell>
          <cell r="R335">
            <v>0</v>
          </cell>
          <cell r="S335">
            <v>0</v>
          </cell>
          <cell r="T335">
            <v>25</v>
          </cell>
          <cell r="U335">
            <v>25</v>
          </cell>
          <cell r="V335">
            <v>28</v>
          </cell>
          <cell r="W335">
            <v>37</v>
          </cell>
          <cell r="X335">
            <v>35</v>
          </cell>
          <cell r="Y335">
            <v>22</v>
          </cell>
          <cell r="Z335">
            <v>79</v>
          </cell>
          <cell r="AA335">
            <v>62</v>
          </cell>
          <cell r="AB335">
            <v>135</v>
          </cell>
          <cell r="AC335">
            <v>1</v>
          </cell>
          <cell r="AD335">
            <v>21</v>
          </cell>
          <cell r="AE335">
            <v>27</v>
          </cell>
          <cell r="AF335">
            <v>5</v>
          </cell>
          <cell r="AG335">
            <v>273</v>
          </cell>
          <cell r="AH335">
            <v>320</v>
          </cell>
          <cell r="AI335">
            <v>71</v>
          </cell>
          <cell r="AJ335">
            <v>79</v>
          </cell>
        </row>
        <row r="340">
          <cell r="B340">
            <v>2663</v>
          </cell>
          <cell r="C340">
            <v>101</v>
          </cell>
          <cell r="D340">
            <v>251</v>
          </cell>
          <cell r="E340">
            <v>72</v>
          </cell>
          <cell r="F340">
            <v>17</v>
          </cell>
          <cell r="G340">
            <v>11</v>
          </cell>
          <cell r="H340">
            <v>3</v>
          </cell>
          <cell r="I340">
            <v>9</v>
          </cell>
          <cell r="J340">
            <v>178</v>
          </cell>
          <cell r="K340">
            <v>0</v>
          </cell>
          <cell r="L340">
            <v>61</v>
          </cell>
          <cell r="M340">
            <v>52</v>
          </cell>
          <cell r="N340">
            <v>2</v>
          </cell>
          <cell r="O340">
            <v>0</v>
          </cell>
          <cell r="P340">
            <v>32</v>
          </cell>
          <cell r="Q340">
            <v>0</v>
          </cell>
          <cell r="R340">
            <v>0</v>
          </cell>
          <cell r="S340">
            <v>2</v>
          </cell>
          <cell r="T340">
            <v>18</v>
          </cell>
          <cell r="U340">
            <v>25</v>
          </cell>
          <cell r="V340">
            <v>22</v>
          </cell>
          <cell r="W340">
            <v>26</v>
          </cell>
          <cell r="X340">
            <v>31</v>
          </cell>
          <cell r="Y340">
            <v>7</v>
          </cell>
          <cell r="Z340">
            <v>96</v>
          </cell>
          <cell r="AA340">
            <v>44</v>
          </cell>
          <cell r="AB340">
            <v>72</v>
          </cell>
          <cell r="AC340">
            <v>1</v>
          </cell>
          <cell r="AD340">
            <v>17</v>
          </cell>
          <cell r="AE340">
            <v>7</v>
          </cell>
          <cell r="AF340">
            <v>3</v>
          </cell>
          <cell r="AG340">
            <v>232</v>
          </cell>
          <cell r="AH340">
            <v>203</v>
          </cell>
          <cell r="AI340">
            <v>59</v>
          </cell>
          <cell r="AJ340">
            <v>37</v>
          </cell>
        </row>
        <row r="345">
          <cell r="B345">
            <v>2671</v>
          </cell>
          <cell r="C345">
            <v>111</v>
          </cell>
          <cell r="D345">
            <v>184</v>
          </cell>
          <cell r="E345">
            <v>99</v>
          </cell>
          <cell r="F345">
            <v>142</v>
          </cell>
          <cell r="G345">
            <v>17</v>
          </cell>
          <cell r="H345">
            <v>6</v>
          </cell>
          <cell r="I345">
            <v>9</v>
          </cell>
          <cell r="J345">
            <v>65</v>
          </cell>
          <cell r="K345">
            <v>0</v>
          </cell>
          <cell r="L345">
            <v>62</v>
          </cell>
          <cell r="M345">
            <v>64</v>
          </cell>
          <cell r="N345">
            <v>1</v>
          </cell>
          <cell r="O345">
            <v>3</v>
          </cell>
          <cell r="P345">
            <v>20</v>
          </cell>
          <cell r="Q345">
            <v>0</v>
          </cell>
          <cell r="R345">
            <v>2</v>
          </cell>
          <cell r="S345">
            <v>0</v>
          </cell>
          <cell r="T345">
            <v>9</v>
          </cell>
          <cell r="U345">
            <v>30</v>
          </cell>
          <cell r="V345">
            <v>18</v>
          </cell>
          <cell r="W345">
            <v>31</v>
          </cell>
          <cell r="X345">
            <v>41</v>
          </cell>
          <cell r="Y345">
            <v>10</v>
          </cell>
          <cell r="Z345">
            <v>78</v>
          </cell>
          <cell r="AA345">
            <v>35</v>
          </cell>
          <cell r="AB345">
            <v>100</v>
          </cell>
          <cell r="AC345">
            <v>5</v>
          </cell>
          <cell r="AD345">
            <v>26</v>
          </cell>
          <cell r="AE345">
            <v>7</v>
          </cell>
          <cell r="AF345">
            <v>0</v>
          </cell>
          <cell r="AG345">
            <v>227</v>
          </cell>
          <cell r="AH345">
            <v>152</v>
          </cell>
          <cell r="AI345">
            <v>41</v>
          </cell>
          <cell r="AJ345">
            <v>74</v>
          </cell>
        </row>
        <row r="350">
          <cell r="B350">
            <v>2949</v>
          </cell>
          <cell r="C350">
            <v>71</v>
          </cell>
          <cell r="D350">
            <v>314</v>
          </cell>
          <cell r="E350">
            <v>113</v>
          </cell>
          <cell r="F350">
            <v>12</v>
          </cell>
          <cell r="G350">
            <v>6</v>
          </cell>
          <cell r="H350">
            <v>6</v>
          </cell>
          <cell r="I350">
            <v>8</v>
          </cell>
          <cell r="J350">
            <v>144</v>
          </cell>
          <cell r="K350">
            <v>0</v>
          </cell>
          <cell r="L350">
            <v>99</v>
          </cell>
          <cell r="M350">
            <v>191</v>
          </cell>
          <cell r="N350">
            <v>5</v>
          </cell>
          <cell r="O350">
            <v>0</v>
          </cell>
          <cell r="P350">
            <v>104</v>
          </cell>
          <cell r="Q350">
            <v>0</v>
          </cell>
          <cell r="R350">
            <v>0</v>
          </cell>
          <cell r="S350">
            <v>3</v>
          </cell>
          <cell r="T350">
            <v>51</v>
          </cell>
          <cell r="U350">
            <v>25</v>
          </cell>
          <cell r="V350">
            <v>43</v>
          </cell>
          <cell r="W350">
            <v>55</v>
          </cell>
          <cell r="X350">
            <v>61</v>
          </cell>
          <cell r="Y350">
            <v>14</v>
          </cell>
          <cell r="Z350">
            <v>142</v>
          </cell>
          <cell r="AA350">
            <v>76</v>
          </cell>
          <cell r="AB350">
            <v>205</v>
          </cell>
          <cell r="AC350">
            <v>8</v>
          </cell>
          <cell r="AD350">
            <v>35</v>
          </cell>
          <cell r="AE350">
            <v>17</v>
          </cell>
          <cell r="AF350">
            <v>1</v>
          </cell>
          <cell r="AG350">
            <v>393</v>
          </cell>
          <cell r="AH350">
            <v>278</v>
          </cell>
          <cell r="AI350">
            <v>43</v>
          </cell>
          <cell r="AJ350">
            <v>65</v>
          </cell>
        </row>
        <row r="355">
          <cell r="B355">
            <v>2202</v>
          </cell>
          <cell r="C355">
            <v>109</v>
          </cell>
          <cell r="D355">
            <v>261</v>
          </cell>
          <cell r="E355">
            <v>320</v>
          </cell>
          <cell r="F355">
            <v>24</v>
          </cell>
          <cell r="G355">
            <v>5</v>
          </cell>
          <cell r="H355">
            <v>3</v>
          </cell>
          <cell r="I355">
            <v>3</v>
          </cell>
          <cell r="J355">
            <v>159</v>
          </cell>
          <cell r="K355">
            <v>0</v>
          </cell>
          <cell r="L355">
            <v>106</v>
          </cell>
          <cell r="M355">
            <v>59</v>
          </cell>
          <cell r="N355">
            <v>3</v>
          </cell>
          <cell r="O355">
            <v>3</v>
          </cell>
          <cell r="P355">
            <v>48</v>
          </cell>
          <cell r="Q355">
            <v>2</v>
          </cell>
          <cell r="R355">
            <v>0</v>
          </cell>
          <cell r="S355">
            <v>0</v>
          </cell>
          <cell r="T355">
            <v>26</v>
          </cell>
          <cell r="U355">
            <v>44</v>
          </cell>
          <cell r="V355">
            <v>70</v>
          </cell>
          <cell r="W355">
            <v>32</v>
          </cell>
          <cell r="X355">
            <v>57</v>
          </cell>
          <cell r="Y355">
            <v>12</v>
          </cell>
          <cell r="Z355">
            <v>179</v>
          </cell>
          <cell r="AA355">
            <v>51</v>
          </cell>
          <cell r="AB355">
            <v>196</v>
          </cell>
          <cell r="AC355">
            <v>4</v>
          </cell>
          <cell r="AD355">
            <v>36</v>
          </cell>
          <cell r="AE355">
            <v>31</v>
          </cell>
          <cell r="AF355">
            <v>3</v>
          </cell>
          <cell r="AG355">
            <v>688</v>
          </cell>
          <cell r="AH355">
            <v>537</v>
          </cell>
          <cell r="AI355">
            <v>49</v>
          </cell>
          <cell r="AJ355">
            <v>52</v>
          </cell>
        </row>
        <row r="360">
          <cell r="B360">
            <v>646</v>
          </cell>
          <cell r="C360">
            <v>49</v>
          </cell>
          <cell r="D360">
            <v>111</v>
          </cell>
          <cell r="E360">
            <v>11</v>
          </cell>
          <cell r="F360">
            <v>4</v>
          </cell>
          <cell r="G360">
            <v>2</v>
          </cell>
          <cell r="H360">
            <v>0</v>
          </cell>
          <cell r="I360">
            <v>2</v>
          </cell>
          <cell r="J360">
            <v>29</v>
          </cell>
          <cell r="K360">
            <v>0</v>
          </cell>
          <cell r="L360">
            <v>32</v>
          </cell>
          <cell r="M360">
            <v>150</v>
          </cell>
          <cell r="N360">
            <v>0</v>
          </cell>
          <cell r="O360">
            <v>0</v>
          </cell>
          <cell r="P360">
            <v>20</v>
          </cell>
          <cell r="Q360">
            <v>0</v>
          </cell>
          <cell r="R360">
            <v>0</v>
          </cell>
          <cell r="S360">
            <v>0</v>
          </cell>
          <cell r="T360">
            <v>14</v>
          </cell>
          <cell r="U360">
            <v>22</v>
          </cell>
          <cell r="V360">
            <v>20</v>
          </cell>
          <cell r="W360">
            <v>22</v>
          </cell>
          <cell r="X360">
            <v>40</v>
          </cell>
          <cell r="Y360">
            <v>6</v>
          </cell>
          <cell r="Z360">
            <v>62</v>
          </cell>
          <cell r="AA360">
            <v>26</v>
          </cell>
          <cell r="AB360">
            <v>50</v>
          </cell>
          <cell r="AC360">
            <v>1</v>
          </cell>
          <cell r="AD360">
            <v>21</v>
          </cell>
          <cell r="AE360">
            <v>10</v>
          </cell>
          <cell r="AF360">
            <v>2</v>
          </cell>
          <cell r="AG360">
            <v>171</v>
          </cell>
          <cell r="AH360">
            <v>114</v>
          </cell>
          <cell r="AI360">
            <v>22</v>
          </cell>
          <cell r="AJ360">
            <v>47</v>
          </cell>
        </row>
        <row r="365">
          <cell r="B365">
            <v>1323</v>
          </cell>
          <cell r="C365">
            <v>72</v>
          </cell>
          <cell r="D365">
            <v>222</v>
          </cell>
          <cell r="E365">
            <v>19</v>
          </cell>
          <cell r="F365">
            <v>23</v>
          </cell>
          <cell r="G365">
            <v>5</v>
          </cell>
          <cell r="H365">
            <v>5</v>
          </cell>
          <cell r="I365">
            <v>6</v>
          </cell>
          <cell r="J365">
            <v>76</v>
          </cell>
          <cell r="K365">
            <v>0</v>
          </cell>
          <cell r="L365">
            <v>60</v>
          </cell>
          <cell r="M365">
            <v>52</v>
          </cell>
          <cell r="N365">
            <v>3</v>
          </cell>
          <cell r="O365">
            <v>1</v>
          </cell>
          <cell r="P365">
            <v>26</v>
          </cell>
          <cell r="Q365">
            <v>0</v>
          </cell>
          <cell r="R365">
            <v>9</v>
          </cell>
          <cell r="S365">
            <v>1</v>
          </cell>
          <cell r="T365">
            <v>29</v>
          </cell>
          <cell r="U365">
            <v>47</v>
          </cell>
          <cell r="V365">
            <v>17</v>
          </cell>
          <cell r="W365">
            <v>33</v>
          </cell>
          <cell r="X365">
            <v>43</v>
          </cell>
          <cell r="Y365">
            <v>10</v>
          </cell>
          <cell r="Z365">
            <v>83</v>
          </cell>
          <cell r="AA365">
            <v>71</v>
          </cell>
          <cell r="AB365">
            <v>101</v>
          </cell>
          <cell r="AC365">
            <v>8</v>
          </cell>
          <cell r="AD365">
            <v>64</v>
          </cell>
          <cell r="AE365">
            <v>33</v>
          </cell>
          <cell r="AF365">
            <v>3</v>
          </cell>
          <cell r="AG365">
            <v>257</v>
          </cell>
          <cell r="AH365">
            <v>190</v>
          </cell>
          <cell r="AI365">
            <v>35</v>
          </cell>
          <cell r="AJ365">
            <v>58</v>
          </cell>
        </row>
        <row r="370">
          <cell r="B370">
            <v>3100</v>
          </cell>
          <cell r="C370">
            <v>234</v>
          </cell>
          <cell r="D370">
            <v>250</v>
          </cell>
          <cell r="E370">
            <v>67</v>
          </cell>
          <cell r="F370">
            <v>16</v>
          </cell>
          <cell r="G370">
            <v>14</v>
          </cell>
          <cell r="H370">
            <v>8</v>
          </cell>
          <cell r="I370">
            <v>12</v>
          </cell>
          <cell r="J370">
            <v>106</v>
          </cell>
          <cell r="K370">
            <v>0</v>
          </cell>
          <cell r="L370">
            <v>113</v>
          </cell>
          <cell r="M370">
            <v>24</v>
          </cell>
          <cell r="N370">
            <v>10</v>
          </cell>
          <cell r="O370">
            <v>3</v>
          </cell>
          <cell r="P370">
            <v>68</v>
          </cell>
          <cell r="Q370">
            <v>0</v>
          </cell>
          <cell r="R370">
            <v>0</v>
          </cell>
          <cell r="S370">
            <v>5</v>
          </cell>
          <cell r="T370">
            <v>17</v>
          </cell>
          <cell r="U370">
            <v>24</v>
          </cell>
          <cell r="V370">
            <v>22</v>
          </cell>
          <cell r="W370">
            <v>26</v>
          </cell>
          <cell r="X370">
            <v>64</v>
          </cell>
          <cell r="Y370">
            <v>14</v>
          </cell>
          <cell r="Z370">
            <v>74</v>
          </cell>
          <cell r="AA370">
            <v>45</v>
          </cell>
          <cell r="AB370">
            <v>63</v>
          </cell>
          <cell r="AC370">
            <v>5</v>
          </cell>
          <cell r="AD370">
            <v>32</v>
          </cell>
          <cell r="AE370">
            <v>14</v>
          </cell>
          <cell r="AF370">
            <v>1</v>
          </cell>
          <cell r="AG370">
            <v>194</v>
          </cell>
          <cell r="AH370">
            <v>153</v>
          </cell>
          <cell r="AI370">
            <v>53</v>
          </cell>
          <cell r="AJ370">
            <v>43</v>
          </cell>
        </row>
        <row r="375">
          <cell r="B375">
            <v>4400</v>
          </cell>
          <cell r="C375">
            <v>297</v>
          </cell>
          <cell r="D375">
            <v>353</v>
          </cell>
          <cell r="E375">
            <v>130</v>
          </cell>
          <cell r="F375">
            <v>50</v>
          </cell>
          <cell r="G375">
            <v>18</v>
          </cell>
          <cell r="H375">
            <v>8</v>
          </cell>
          <cell r="I375">
            <v>3</v>
          </cell>
          <cell r="J375">
            <v>124</v>
          </cell>
          <cell r="K375">
            <v>1</v>
          </cell>
          <cell r="L375">
            <v>123</v>
          </cell>
          <cell r="M375">
            <v>25</v>
          </cell>
          <cell r="N375">
            <v>1</v>
          </cell>
          <cell r="O375">
            <v>0</v>
          </cell>
          <cell r="P375">
            <v>38</v>
          </cell>
          <cell r="Q375">
            <v>0</v>
          </cell>
          <cell r="R375">
            <v>1</v>
          </cell>
          <cell r="S375">
            <v>1</v>
          </cell>
          <cell r="T375">
            <v>24</v>
          </cell>
          <cell r="U375">
            <v>23</v>
          </cell>
          <cell r="V375">
            <v>25</v>
          </cell>
          <cell r="W375">
            <v>39</v>
          </cell>
          <cell r="X375">
            <v>36</v>
          </cell>
          <cell r="Y375">
            <v>18</v>
          </cell>
          <cell r="Z375">
            <v>100</v>
          </cell>
          <cell r="AA375">
            <v>43</v>
          </cell>
          <cell r="AB375">
            <v>108</v>
          </cell>
          <cell r="AC375">
            <v>2</v>
          </cell>
          <cell r="AD375">
            <v>35</v>
          </cell>
          <cell r="AE375">
            <v>32</v>
          </cell>
          <cell r="AF375">
            <v>3</v>
          </cell>
          <cell r="AG375">
            <v>273</v>
          </cell>
          <cell r="AH375">
            <v>241</v>
          </cell>
          <cell r="AI375">
            <v>69</v>
          </cell>
          <cell r="AJ375">
            <v>55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ata entry"/>
      <sheetName val="summary"/>
      <sheetName val="cruise"/>
      <sheetName val="oth europe"/>
      <sheetName val="COPY RAW DATA"/>
      <sheetName val="Sheet1"/>
    </sheetNames>
    <sheetDataSet>
      <sheetData sheetId="0">
        <row r="13">
          <cell r="F13">
            <v>16546</v>
          </cell>
        </row>
        <row r="14">
          <cell r="F14">
            <v>22945</v>
          </cell>
        </row>
        <row r="15">
          <cell r="F15">
            <v>30620</v>
          </cell>
        </row>
        <row r="25">
          <cell r="F25">
            <v>25211</v>
          </cell>
        </row>
        <row r="26">
          <cell r="F26">
            <v>27326</v>
          </cell>
        </row>
        <row r="27">
          <cell r="F27">
            <v>14891</v>
          </cell>
        </row>
        <row r="28">
          <cell r="F28">
            <v>15412</v>
          </cell>
        </row>
        <row r="29">
          <cell r="F29">
            <v>21888</v>
          </cell>
        </row>
        <row r="30">
          <cell r="F30">
            <v>28886</v>
          </cell>
        </row>
        <row r="74">
          <cell r="F74">
            <v>4782</v>
          </cell>
        </row>
        <row r="75">
          <cell r="F75">
            <v>7742</v>
          </cell>
        </row>
        <row r="76">
          <cell r="F76">
            <v>8375</v>
          </cell>
        </row>
        <row r="89">
          <cell r="F89">
            <v>2513</v>
          </cell>
        </row>
        <row r="90">
          <cell r="F90">
            <v>6268</v>
          </cell>
        </row>
        <row r="105">
          <cell r="F105">
            <v>14010</v>
          </cell>
        </row>
      </sheetData>
      <sheetData sheetId="1">
        <row r="19">
          <cell r="O19">
            <v>16542</v>
          </cell>
        </row>
        <row r="40">
          <cell r="O40">
            <v>8167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170"/>
  <sheetViews>
    <sheetView tabSelected="1" zoomScalePageLayoutView="0" workbookViewId="0" topLeftCell="A1">
      <selection activeCell="O243" sqref="O243"/>
    </sheetView>
  </sheetViews>
  <sheetFormatPr defaultColWidth="9.421875" defaultRowHeight="15"/>
  <cols>
    <col min="1" max="1" width="9.421875" style="127" customWidth="1"/>
    <col min="2" max="7" width="9.8515625" style="127" bestFit="1" customWidth="1"/>
    <col min="8" max="8" width="10.57421875" style="127" bestFit="1" customWidth="1"/>
    <col min="9" max="14" width="10.00390625" style="127" bestFit="1" customWidth="1"/>
    <col min="15" max="18" width="9.8515625" style="127" bestFit="1" customWidth="1"/>
    <col min="19" max="16384" width="9.421875" style="127" customWidth="1"/>
  </cols>
  <sheetData>
    <row r="1" spans="1:19" s="1" customFormat="1" ht="33">
      <c r="A1" s="128" t="s">
        <v>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</row>
    <row r="2" spans="1:18" s="1" customFormat="1" ht="14.25">
      <c r="A2" s="130"/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</row>
    <row r="3" spans="1:19" s="2" customFormat="1" ht="20.25">
      <c r="A3" s="131" t="s">
        <v>1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3"/>
    </row>
    <row r="4" spans="1:19" s="1" customFormat="1" ht="42.75">
      <c r="A4" s="3" t="s">
        <v>2</v>
      </c>
      <c r="B4" s="4">
        <v>1993</v>
      </c>
      <c r="C4" s="4">
        <v>1994</v>
      </c>
      <c r="D4" s="4">
        <v>1995</v>
      </c>
      <c r="E4" s="4">
        <v>1996</v>
      </c>
      <c r="F4" s="4">
        <v>1997</v>
      </c>
      <c r="G4" s="4">
        <v>1998</v>
      </c>
      <c r="H4" s="4">
        <v>1999</v>
      </c>
      <c r="I4" s="5">
        <v>2000</v>
      </c>
      <c r="J4" s="5">
        <v>2001</v>
      </c>
      <c r="K4" s="4">
        <v>2002</v>
      </c>
      <c r="L4" s="4">
        <v>2003</v>
      </c>
      <c r="M4" s="4">
        <v>2004</v>
      </c>
      <c r="N4" s="4">
        <v>2005</v>
      </c>
      <c r="O4" s="4">
        <v>2006</v>
      </c>
      <c r="P4" s="4">
        <v>2007</v>
      </c>
      <c r="Q4" s="4">
        <v>2008</v>
      </c>
      <c r="R4" s="4">
        <v>2009</v>
      </c>
      <c r="S4" s="6" t="s">
        <v>3</v>
      </c>
    </row>
    <row r="5" spans="1:19" s="13" customFormat="1" ht="15">
      <c r="A5" s="3" t="s">
        <v>4</v>
      </c>
      <c r="B5" s="7">
        <v>10547</v>
      </c>
      <c r="C5" s="7">
        <v>11670</v>
      </c>
      <c r="D5" s="7">
        <v>14056</v>
      </c>
      <c r="E5" s="7">
        <v>6790</v>
      </c>
      <c r="F5" s="8">
        <v>11791</v>
      </c>
      <c r="G5" s="9">
        <v>13099</v>
      </c>
      <c r="H5" s="9">
        <v>11337</v>
      </c>
      <c r="I5" s="8">
        <v>9399</v>
      </c>
      <c r="J5" s="8">
        <v>11794</v>
      </c>
      <c r="K5" s="10">
        <v>9030</v>
      </c>
      <c r="L5" s="10">
        <v>9193</v>
      </c>
      <c r="M5" s="11">
        <v>10507</v>
      </c>
      <c r="N5" s="11">
        <v>13486</v>
      </c>
      <c r="O5" s="11">
        <v>15456</v>
      </c>
      <c r="P5" s="11">
        <f>+'[1]summary'!P5</f>
        <v>16695</v>
      </c>
      <c r="Q5" s="11">
        <f>+'[2]summary'!Q5</f>
        <v>12336</v>
      </c>
      <c r="R5" s="11">
        <f>+'[3]data entry'!F95</f>
        <v>10063</v>
      </c>
      <c r="S5" s="12">
        <f>(R5-Q5)/Q5</f>
        <v>-0.18425745784695202</v>
      </c>
    </row>
    <row r="6" spans="1:21" s="13" customFormat="1" ht="15">
      <c r="A6" s="3" t="s">
        <v>5</v>
      </c>
      <c r="B6" s="7">
        <v>11204</v>
      </c>
      <c r="C6" s="7">
        <v>12647</v>
      </c>
      <c r="D6" s="7">
        <v>13854</v>
      </c>
      <c r="E6" s="7">
        <v>8205</v>
      </c>
      <c r="F6" s="8">
        <v>11413</v>
      </c>
      <c r="G6" s="9">
        <v>12429</v>
      </c>
      <c r="H6" s="9">
        <v>10671</v>
      </c>
      <c r="I6" s="8">
        <v>11299</v>
      </c>
      <c r="J6" s="8">
        <v>11486</v>
      </c>
      <c r="K6" s="10">
        <v>10533</v>
      </c>
      <c r="L6" s="10">
        <v>10164</v>
      </c>
      <c r="M6" s="11">
        <v>11797</v>
      </c>
      <c r="N6" s="11">
        <v>14137</v>
      </c>
      <c r="O6" s="11">
        <v>15383</v>
      </c>
      <c r="P6" s="11">
        <f>+'[1]summary'!P6</f>
        <v>16452</v>
      </c>
      <c r="Q6" s="11">
        <f>+'[2]summary'!Q6</f>
        <v>12549</v>
      </c>
      <c r="R6" s="11">
        <f>+'[3]data entry'!F96</f>
        <v>10034</v>
      </c>
      <c r="S6" s="12">
        <f>(R6-Q6)/Q6</f>
        <v>-0.20041437564746195</v>
      </c>
      <c r="U6" s="14"/>
    </row>
    <row r="7" spans="1:21" s="13" customFormat="1" ht="15">
      <c r="A7" s="3" t="s">
        <v>6</v>
      </c>
      <c r="B7" s="7">
        <v>9871</v>
      </c>
      <c r="C7" s="7">
        <v>12524</v>
      </c>
      <c r="D7" s="7">
        <v>14412</v>
      </c>
      <c r="E7" s="7">
        <v>7341</v>
      </c>
      <c r="F7" s="8">
        <v>14282</v>
      </c>
      <c r="G7" s="9">
        <v>13099</v>
      </c>
      <c r="H7" s="9">
        <v>12580</v>
      </c>
      <c r="I7" s="8">
        <v>12939</v>
      </c>
      <c r="J7" s="8">
        <v>11316</v>
      </c>
      <c r="K7" s="10">
        <v>13482</v>
      </c>
      <c r="L7" s="10">
        <v>10808</v>
      </c>
      <c r="M7" s="11">
        <v>12228</v>
      </c>
      <c r="N7" s="11">
        <v>16765</v>
      </c>
      <c r="O7" s="11">
        <v>18046</v>
      </c>
      <c r="P7" s="11">
        <f>+'[1]summary'!P7</f>
        <v>20424</v>
      </c>
      <c r="Q7" s="11">
        <f>+'[2]summary'!Q7</f>
        <v>14729</v>
      </c>
      <c r="R7" s="11">
        <f>+'[3]data entry'!F97</f>
        <v>11152</v>
      </c>
      <c r="S7" s="12">
        <f aca="true" t="shared" si="0" ref="S7:S20">(R7-Q7)/Q7</f>
        <v>-0.24285423314549529</v>
      </c>
      <c r="T7" s="15"/>
      <c r="U7" s="14"/>
    </row>
    <row r="8" spans="1:21" s="1" customFormat="1" ht="14.25">
      <c r="A8" s="16" t="s">
        <v>7</v>
      </c>
      <c r="B8" s="17">
        <v>31622</v>
      </c>
      <c r="C8" s="17">
        <v>36841</v>
      </c>
      <c r="D8" s="17">
        <v>42322</v>
      </c>
      <c r="E8" s="17">
        <v>22336</v>
      </c>
      <c r="F8" s="17">
        <v>37486</v>
      </c>
      <c r="G8" s="17">
        <v>38627</v>
      </c>
      <c r="H8" s="17">
        <v>34588</v>
      </c>
      <c r="I8" s="17">
        <v>33637</v>
      </c>
      <c r="J8" s="17">
        <v>34596</v>
      </c>
      <c r="K8" s="17">
        <v>33045</v>
      </c>
      <c r="L8" s="17">
        <v>30165</v>
      </c>
      <c r="M8" s="17">
        <v>34532</v>
      </c>
      <c r="N8" s="17">
        <v>44388</v>
      </c>
      <c r="O8" s="17">
        <v>48885</v>
      </c>
      <c r="P8" s="17">
        <f>SUM(P5:P7)</f>
        <v>53571</v>
      </c>
      <c r="Q8" s="17">
        <f>SUM(Q5:Q7)</f>
        <v>39614</v>
      </c>
      <c r="R8" s="17">
        <f>SUM(R5:R7)</f>
        <v>31249</v>
      </c>
      <c r="S8" s="18">
        <f t="shared" si="0"/>
        <v>-0.21116272025041652</v>
      </c>
      <c r="T8" s="19"/>
      <c r="U8" s="20"/>
    </row>
    <row r="9" spans="1:23" s="13" customFormat="1" ht="15">
      <c r="A9" s="3" t="s">
        <v>8</v>
      </c>
      <c r="B9" s="7">
        <v>10923</v>
      </c>
      <c r="C9" s="7">
        <v>11274</v>
      </c>
      <c r="D9" s="7">
        <v>13279</v>
      </c>
      <c r="E9" s="7">
        <v>8086</v>
      </c>
      <c r="F9" s="8">
        <v>9396</v>
      </c>
      <c r="G9" s="9">
        <v>11525</v>
      </c>
      <c r="H9" s="9">
        <v>10803</v>
      </c>
      <c r="I9" s="8">
        <v>11857</v>
      </c>
      <c r="J9" s="8">
        <v>11694</v>
      </c>
      <c r="K9" s="10">
        <v>10903</v>
      </c>
      <c r="L9" s="10">
        <v>9736</v>
      </c>
      <c r="M9" s="11">
        <v>12292</v>
      </c>
      <c r="N9" s="11">
        <v>13792</v>
      </c>
      <c r="O9" s="11">
        <v>18483</v>
      </c>
      <c r="P9" s="11">
        <f>+'[1]summary'!P9</f>
        <v>17990</v>
      </c>
      <c r="Q9" s="11">
        <f>+'[2]summary'!Q9</f>
        <v>11998</v>
      </c>
      <c r="R9" s="11">
        <f>+'[3]data entry'!F98</f>
        <v>11553</v>
      </c>
      <c r="S9" s="12">
        <f>(R9-Q9)/Q9</f>
        <v>-0.037089514919153195</v>
      </c>
      <c r="T9" s="21"/>
      <c r="W9" s="14"/>
    </row>
    <row r="10" spans="1:19" s="13" customFormat="1" ht="15">
      <c r="A10" s="3" t="s">
        <v>9</v>
      </c>
      <c r="B10" s="7">
        <v>8296</v>
      </c>
      <c r="C10" s="7">
        <v>9243</v>
      </c>
      <c r="D10" s="7">
        <v>9472</v>
      </c>
      <c r="E10" s="7">
        <v>7473</v>
      </c>
      <c r="F10" s="8">
        <v>8869</v>
      </c>
      <c r="G10" s="9">
        <v>9867</v>
      </c>
      <c r="H10" s="9">
        <v>8630</v>
      </c>
      <c r="I10" s="8">
        <v>9504</v>
      </c>
      <c r="J10" s="8">
        <v>8914</v>
      </c>
      <c r="K10" s="10">
        <v>9841</v>
      </c>
      <c r="L10" s="10">
        <v>10016</v>
      </c>
      <c r="M10" s="11">
        <v>9683</v>
      </c>
      <c r="N10" s="11">
        <v>10861</v>
      </c>
      <c r="O10" s="11">
        <v>13835</v>
      </c>
      <c r="P10" s="11">
        <f>+'[1]summary'!P10</f>
        <v>13980</v>
      </c>
      <c r="Q10" s="11">
        <f>+'[2]summary'!Q10</f>
        <v>12122</v>
      </c>
      <c r="R10" s="11">
        <f>+'[3]data entry'!F99</f>
        <v>9005</v>
      </c>
      <c r="S10" s="12">
        <f t="shared" si="0"/>
        <v>-0.2571357861738987</v>
      </c>
    </row>
    <row r="11" spans="1:22" s="13" customFormat="1" ht="15">
      <c r="A11" s="3" t="s">
        <v>10</v>
      </c>
      <c r="B11" s="7">
        <v>7048</v>
      </c>
      <c r="C11" s="7">
        <v>7650</v>
      </c>
      <c r="D11" s="7">
        <v>8794</v>
      </c>
      <c r="E11" s="7">
        <v>5810</v>
      </c>
      <c r="F11" s="8">
        <v>6966</v>
      </c>
      <c r="G11" s="9">
        <v>7600</v>
      </c>
      <c r="H11" s="9">
        <v>7833</v>
      </c>
      <c r="I11" s="8">
        <v>9183</v>
      </c>
      <c r="J11" s="8">
        <v>8003</v>
      </c>
      <c r="K11" s="10">
        <v>8004</v>
      </c>
      <c r="L11" s="10">
        <v>7725</v>
      </c>
      <c r="M11" s="11">
        <v>8240</v>
      </c>
      <c r="N11" s="11">
        <v>9700</v>
      </c>
      <c r="O11" s="11">
        <v>12780</v>
      </c>
      <c r="P11" s="11">
        <f>+'[1]summary'!P11</f>
        <v>12971</v>
      </c>
      <c r="Q11" s="11">
        <f>+'[2]summary'!Q11</f>
        <v>10027</v>
      </c>
      <c r="R11" s="11">
        <f>+'[3]data entry'!F100</f>
        <v>8822</v>
      </c>
      <c r="S11" s="12">
        <f t="shared" si="0"/>
        <v>-0.12017552607958512</v>
      </c>
      <c r="T11" s="21"/>
      <c r="U11" s="21"/>
      <c r="V11" s="21"/>
    </row>
    <row r="12" spans="1:21" s="24" customFormat="1" ht="14.25">
      <c r="A12" s="16" t="s">
        <v>11</v>
      </c>
      <c r="B12" s="17">
        <v>26267</v>
      </c>
      <c r="C12" s="17">
        <v>28167</v>
      </c>
      <c r="D12" s="17">
        <v>31545</v>
      </c>
      <c r="E12" s="17">
        <v>21369</v>
      </c>
      <c r="F12" s="17">
        <v>25231</v>
      </c>
      <c r="G12" s="17">
        <v>28992</v>
      </c>
      <c r="H12" s="17">
        <v>27266</v>
      </c>
      <c r="I12" s="17">
        <v>30544</v>
      </c>
      <c r="J12" s="17">
        <v>28611</v>
      </c>
      <c r="K12" s="17">
        <v>28748</v>
      </c>
      <c r="L12" s="17">
        <v>27477</v>
      </c>
      <c r="M12" s="17">
        <v>30215</v>
      </c>
      <c r="N12" s="17">
        <v>34353</v>
      </c>
      <c r="O12" s="17">
        <v>45098</v>
      </c>
      <c r="P12" s="17">
        <f>SUM(P9:P11)</f>
        <v>44941</v>
      </c>
      <c r="Q12" s="17">
        <f>SUM(Q9:Q11)</f>
        <v>34147</v>
      </c>
      <c r="R12" s="17">
        <f>SUM(R9:R11)</f>
        <v>29380</v>
      </c>
      <c r="S12" s="18">
        <f t="shared" si="0"/>
        <v>-0.13960230766978066</v>
      </c>
      <c r="T12" s="22"/>
      <c r="U12" s="23"/>
    </row>
    <row r="13" spans="1:19" s="13" customFormat="1" ht="15">
      <c r="A13" s="3" t="s">
        <v>12</v>
      </c>
      <c r="B13" s="7">
        <v>9190</v>
      </c>
      <c r="C13" s="7">
        <v>10271</v>
      </c>
      <c r="D13" s="7">
        <v>9914</v>
      </c>
      <c r="E13" s="7">
        <v>6193</v>
      </c>
      <c r="F13" s="8">
        <v>9383</v>
      </c>
      <c r="G13" s="9">
        <v>9344</v>
      </c>
      <c r="H13" s="9">
        <v>9409</v>
      </c>
      <c r="I13" s="8">
        <v>9747</v>
      </c>
      <c r="J13" s="8">
        <v>8919</v>
      </c>
      <c r="K13" s="10">
        <v>9835</v>
      </c>
      <c r="L13" s="10">
        <v>11020</v>
      </c>
      <c r="M13" s="11">
        <v>11169</v>
      </c>
      <c r="N13" s="11">
        <v>13114</v>
      </c>
      <c r="O13" s="11">
        <v>14391</v>
      </c>
      <c r="P13" s="11">
        <f>+'[1]summary'!P13</f>
        <v>15524</v>
      </c>
      <c r="Q13" s="11">
        <f>+'[2]summary'!Q13</f>
        <v>12372</v>
      </c>
      <c r="R13" s="11">
        <f>+'[3]data entry'!F101</f>
        <v>11536</v>
      </c>
      <c r="S13" s="12">
        <f>(R13-Q13)/Q13</f>
        <v>-0.06757193663110249</v>
      </c>
    </row>
    <row r="14" spans="1:21" s="13" customFormat="1" ht="15">
      <c r="A14" s="3" t="s">
        <v>13</v>
      </c>
      <c r="B14" s="7">
        <v>10622</v>
      </c>
      <c r="C14" s="7">
        <v>12180</v>
      </c>
      <c r="D14" s="7">
        <v>12299</v>
      </c>
      <c r="E14" s="7">
        <v>8600</v>
      </c>
      <c r="F14" s="8">
        <v>10497</v>
      </c>
      <c r="G14" s="9">
        <v>10448</v>
      </c>
      <c r="H14" s="9">
        <v>11777</v>
      </c>
      <c r="I14" s="8">
        <v>10350</v>
      </c>
      <c r="J14" s="8">
        <v>9710</v>
      </c>
      <c r="K14" s="10">
        <v>11132</v>
      </c>
      <c r="L14" s="10">
        <v>11947</v>
      </c>
      <c r="M14" s="11">
        <v>12641</v>
      </c>
      <c r="N14" s="11">
        <v>11548</v>
      </c>
      <c r="O14" s="11">
        <v>14957</v>
      </c>
      <c r="P14" s="11">
        <f>+'[1]summary'!P14</f>
        <v>15721</v>
      </c>
      <c r="Q14" s="11">
        <f>+'[2]summary'!Q14</f>
        <v>12508</v>
      </c>
      <c r="R14" s="11">
        <f>+'[3]data entry'!F102</f>
        <v>10084</v>
      </c>
      <c r="S14" s="12">
        <f t="shared" si="0"/>
        <v>-0.19379597057882955</v>
      </c>
      <c r="T14" s="25"/>
      <c r="U14" s="26"/>
    </row>
    <row r="15" spans="1:19" s="13" customFormat="1" ht="15">
      <c r="A15" s="3" t="s">
        <v>14</v>
      </c>
      <c r="B15" s="7">
        <v>5600</v>
      </c>
      <c r="C15" s="7">
        <v>6398</v>
      </c>
      <c r="D15" s="7">
        <v>1702</v>
      </c>
      <c r="E15" s="7">
        <v>3642</v>
      </c>
      <c r="F15" s="8">
        <v>3804</v>
      </c>
      <c r="G15" s="9">
        <v>3840</v>
      </c>
      <c r="H15" s="9">
        <v>4873</v>
      </c>
      <c r="I15" s="8">
        <v>3661</v>
      </c>
      <c r="J15" s="8">
        <v>3241</v>
      </c>
      <c r="K15" s="10">
        <v>3767</v>
      </c>
      <c r="L15" s="10">
        <v>3482</v>
      </c>
      <c r="M15" s="11">
        <v>4165</v>
      </c>
      <c r="N15" s="11">
        <v>5084</v>
      </c>
      <c r="O15" s="11">
        <v>6067</v>
      </c>
      <c r="P15" s="11">
        <f>+'[1]summary'!P15</f>
        <v>5547</v>
      </c>
      <c r="Q15" s="11">
        <f>+'[2]summary'!Q15</f>
        <v>4056</v>
      </c>
      <c r="R15" s="11">
        <f>+'[3]data entry'!F103</f>
        <v>3815</v>
      </c>
      <c r="S15" s="12">
        <f t="shared" si="0"/>
        <v>-0.05941814595660749</v>
      </c>
    </row>
    <row r="16" spans="1:20" s="24" customFormat="1" ht="14.25">
      <c r="A16" s="16" t="s">
        <v>15</v>
      </c>
      <c r="B16" s="17">
        <v>25412</v>
      </c>
      <c r="C16" s="17">
        <v>28849</v>
      </c>
      <c r="D16" s="17">
        <v>23915</v>
      </c>
      <c r="E16" s="17">
        <v>18435</v>
      </c>
      <c r="F16" s="17">
        <v>23684</v>
      </c>
      <c r="G16" s="17">
        <v>23632</v>
      </c>
      <c r="H16" s="17">
        <v>26059</v>
      </c>
      <c r="I16" s="17">
        <v>23758</v>
      </c>
      <c r="J16" s="17">
        <v>21870</v>
      </c>
      <c r="K16" s="17">
        <v>24734</v>
      </c>
      <c r="L16" s="17">
        <v>26449</v>
      </c>
      <c r="M16" s="17">
        <v>27975</v>
      </c>
      <c r="N16" s="17">
        <v>29746</v>
      </c>
      <c r="O16" s="17">
        <v>35415</v>
      </c>
      <c r="P16" s="17">
        <f>SUM(P13:P15)</f>
        <v>36792</v>
      </c>
      <c r="Q16" s="17">
        <f>SUM(Q13:Q15)</f>
        <v>28936</v>
      </c>
      <c r="R16" s="17">
        <f>SUM(R13:R15)</f>
        <v>25435</v>
      </c>
      <c r="S16" s="18">
        <f t="shared" si="0"/>
        <v>-0.12099115288913465</v>
      </c>
      <c r="T16" s="27"/>
    </row>
    <row r="17" spans="1:20" s="13" customFormat="1" ht="15">
      <c r="A17" s="3" t="s">
        <v>16</v>
      </c>
      <c r="B17" s="7">
        <v>7379</v>
      </c>
      <c r="C17" s="7">
        <v>8770</v>
      </c>
      <c r="D17" s="7">
        <v>1694</v>
      </c>
      <c r="E17" s="7">
        <v>5983</v>
      </c>
      <c r="F17" s="8">
        <v>6769</v>
      </c>
      <c r="G17" s="9">
        <v>6138</v>
      </c>
      <c r="H17" s="9">
        <v>5801</v>
      </c>
      <c r="I17" s="8">
        <v>5302</v>
      </c>
      <c r="J17" s="8">
        <v>4354</v>
      </c>
      <c r="K17" s="10">
        <v>5850</v>
      </c>
      <c r="L17" s="10">
        <v>5447</v>
      </c>
      <c r="M17" s="11">
        <v>5134</v>
      </c>
      <c r="N17" s="11">
        <v>6177</v>
      </c>
      <c r="O17" s="11">
        <v>7295</v>
      </c>
      <c r="P17" s="11">
        <f>+'[1]summary'!P17</f>
        <v>6441</v>
      </c>
      <c r="Q17" s="11">
        <f>+'[2]summary'!Q17</f>
        <v>5192</v>
      </c>
      <c r="R17" s="11">
        <f>+'[3]data entry'!F104</f>
        <v>6117</v>
      </c>
      <c r="S17" s="12">
        <f t="shared" si="0"/>
        <v>0.17815870570107858</v>
      </c>
      <c r="T17" s="21"/>
    </row>
    <row r="18" spans="1:20" s="13" customFormat="1" ht="15">
      <c r="A18" s="3" t="s">
        <v>17</v>
      </c>
      <c r="B18" s="7">
        <v>9550</v>
      </c>
      <c r="C18" s="7">
        <v>10846</v>
      </c>
      <c r="D18" s="7">
        <v>2764</v>
      </c>
      <c r="E18" s="7">
        <v>8331</v>
      </c>
      <c r="F18" s="8">
        <v>9627</v>
      </c>
      <c r="G18" s="9">
        <v>7192</v>
      </c>
      <c r="H18" s="9">
        <v>5592</v>
      </c>
      <c r="I18" s="8">
        <v>8259</v>
      </c>
      <c r="J18" s="8">
        <v>7103</v>
      </c>
      <c r="K18" s="10">
        <v>8445</v>
      </c>
      <c r="L18" s="10">
        <v>8244</v>
      </c>
      <c r="M18" s="11">
        <v>9774</v>
      </c>
      <c r="N18" s="11">
        <v>12335</v>
      </c>
      <c r="O18" s="11">
        <f>'[4]data entry'!F105</f>
        <v>14010</v>
      </c>
      <c r="P18" s="11">
        <f>+'[1]summary'!P18</f>
        <v>9823</v>
      </c>
      <c r="Q18" s="11">
        <f>+'[2]summary'!Q18</f>
        <v>9540</v>
      </c>
      <c r="R18" s="11">
        <f>+'[3]data entry'!F105</f>
        <v>8492</v>
      </c>
      <c r="S18" s="12">
        <f t="shared" si="0"/>
        <v>-0.10985324947589098</v>
      </c>
      <c r="T18" s="27"/>
    </row>
    <row r="19" spans="1:19" s="13" customFormat="1" ht="15">
      <c r="A19" s="3" t="s">
        <v>18</v>
      </c>
      <c r="B19" s="7">
        <v>11120</v>
      </c>
      <c r="C19" s="7">
        <v>12307</v>
      </c>
      <c r="D19" s="7">
        <v>4846</v>
      </c>
      <c r="E19" s="7">
        <v>9785</v>
      </c>
      <c r="F19" s="8">
        <v>11068</v>
      </c>
      <c r="G19" s="9">
        <v>9215</v>
      </c>
      <c r="H19" s="9">
        <v>7423</v>
      </c>
      <c r="I19" s="8">
        <v>10969</v>
      </c>
      <c r="J19" s="8">
        <v>8440</v>
      </c>
      <c r="K19" s="10">
        <v>10296</v>
      </c>
      <c r="L19" s="10">
        <v>11500</v>
      </c>
      <c r="M19" s="11">
        <v>13158</v>
      </c>
      <c r="N19" s="11">
        <v>16187</v>
      </c>
      <c r="O19" s="11">
        <f>+'[4]summary'!$O$19</f>
        <v>16542</v>
      </c>
      <c r="P19" s="11">
        <f>+'[1]summary'!P19</f>
        <v>12499</v>
      </c>
      <c r="Q19" s="11">
        <f>+'[2]summary'!Q19</f>
        <v>10432</v>
      </c>
      <c r="R19" s="11">
        <f>+'[3]data entry'!F106</f>
        <v>11442</v>
      </c>
      <c r="S19" s="12">
        <f t="shared" si="0"/>
        <v>0.09681748466257668</v>
      </c>
    </row>
    <row r="20" spans="1:19" s="24" customFormat="1" ht="14.25">
      <c r="A20" s="16" t="s">
        <v>19</v>
      </c>
      <c r="B20" s="17">
        <v>28049</v>
      </c>
      <c r="C20" s="17">
        <v>31923</v>
      </c>
      <c r="D20" s="17">
        <v>9304</v>
      </c>
      <c r="E20" s="17">
        <v>24099</v>
      </c>
      <c r="F20" s="17">
        <v>27464</v>
      </c>
      <c r="G20" s="17">
        <v>22545</v>
      </c>
      <c r="H20" s="17">
        <v>18816</v>
      </c>
      <c r="I20" s="17">
        <v>24530</v>
      </c>
      <c r="J20" s="17">
        <v>19897</v>
      </c>
      <c r="K20" s="17">
        <v>24591</v>
      </c>
      <c r="L20" s="17">
        <v>25191</v>
      </c>
      <c r="M20" s="17">
        <v>28066</v>
      </c>
      <c r="N20" s="17">
        <v>34699</v>
      </c>
      <c r="O20" s="17">
        <f>SUM(O17:O19)</f>
        <v>37847</v>
      </c>
      <c r="P20" s="17">
        <f>SUM(P17:P19)</f>
        <v>28763</v>
      </c>
      <c r="Q20" s="17">
        <f>SUM(Q17:Q19)</f>
        <v>25164</v>
      </c>
      <c r="R20" s="17">
        <f>SUM(R17:R19)</f>
        <v>26051</v>
      </c>
      <c r="S20" s="18">
        <f t="shared" si="0"/>
        <v>0.035248768081386106</v>
      </c>
    </row>
    <row r="21" spans="1:19" s="1" customFormat="1" ht="14.25">
      <c r="A21" s="28" t="s">
        <v>20</v>
      </c>
      <c r="B21" s="29">
        <v>111350</v>
      </c>
      <c r="C21" s="29">
        <v>125780</v>
      </c>
      <c r="D21" s="29">
        <v>107086</v>
      </c>
      <c r="E21" s="29">
        <v>86239</v>
      </c>
      <c r="F21" s="29">
        <v>113865</v>
      </c>
      <c r="G21" s="29">
        <v>113796</v>
      </c>
      <c r="H21" s="29">
        <v>106729</v>
      </c>
      <c r="I21" s="29">
        <v>112469</v>
      </c>
      <c r="J21" s="29">
        <v>104974</v>
      </c>
      <c r="K21" s="29">
        <v>111118</v>
      </c>
      <c r="L21" s="29">
        <v>109282</v>
      </c>
      <c r="M21" s="29">
        <v>120788</v>
      </c>
      <c r="N21" s="29">
        <v>143186</v>
      </c>
      <c r="O21" s="29">
        <f>O20+O16+O12+O8</f>
        <v>167245</v>
      </c>
      <c r="P21" s="29">
        <f>P8+P12+P16+P20</f>
        <v>164067</v>
      </c>
      <c r="Q21" s="29">
        <f>Q20+Q16+Q12+Q8</f>
        <v>127861</v>
      </c>
      <c r="R21" s="29">
        <f>R20+R16+R12+R8</f>
        <v>112115</v>
      </c>
      <c r="S21" s="30">
        <f>(R21-Q21)/Q21</f>
        <v>-0.12314935750541604</v>
      </c>
    </row>
    <row r="22" spans="2:18" s="1" customFormat="1" ht="15">
      <c r="B22" s="22"/>
      <c r="C22" s="22"/>
      <c r="D22" s="22"/>
      <c r="E22" s="22"/>
      <c r="F22" s="31"/>
      <c r="G22" s="31"/>
      <c r="H22" s="31"/>
      <c r="I22" s="31"/>
      <c r="J22" s="31"/>
      <c r="K22" s="32"/>
      <c r="L22" s="32"/>
      <c r="M22" s="32"/>
      <c r="N22" s="33"/>
      <c r="O22" s="33"/>
      <c r="P22" s="33"/>
      <c r="Q22" s="33"/>
      <c r="R22" s="33"/>
    </row>
    <row r="23" spans="2:17" s="1" customFormat="1" ht="15">
      <c r="B23" s="22"/>
      <c r="C23" s="22"/>
      <c r="D23" s="22"/>
      <c r="E23" s="22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</row>
    <row r="24" spans="1:19" s="2" customFormat="1" ht="20.25">
      <c r="A24" s="131" t="s">
        <v>21</v>
      </c>
      <c r="B24" s="132"/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3"/>
    </row>
    <row r="25" spans="1:19" s="24" customFormat="1" ht="42.75">
      <c r="A25" s="34" t="s">
        <v>22</v>
      </c>
      <c r="B25" s="4">
        <v>1993</v>
      </c>
      <c r="C25" s="4">
        <v>1994</v>
      </c>
      <c r="D25" s="4">
        <v>1995</v>
      </c>
      <c r="E25" s="4">
        <v>1996</v>
      </c>
      <c r="F25" s="4">
        <v>1997</v>
      </c>
      <c r="G25" s="4">
        <v>1998</v>
      </c>
      <c r="H25" s="4">
        <v>1999</v>
      </c>
      <c r="I25" s="4">
        <v>2000</v>
      </c>
      <c r="J25" s="4">
        <v>2001</v>
      </c>
      <c r="K25" s="4">
        <v>2002</v>
      </c>
      <c r="L25" s="4">
        <v>2003</v>
      </c>
      <c r="M25" s="4">
        <v>2004</v>
      </c>
      <c r="N25" s="4">
        <v>2005</v>
      </c>
      <c r="O25" s="4">
        <v>2006</v>
      </c>
      <c r="P25" s="4">
        <v>2007</v>
      </c>
      <c r="Q25" s="4">
        <v>2008</v>
      </c>
      <c r="R25" s="4">
        <v>2009</v>
      </c>
      <c r="S25" s="6" t="s">
        <v>3</v>
      </c>
    </row>
    <row r="26" spans="1:19" s="36" customFormat="1" ht="15">
      <c r="A26" s="3" t="s">
        <v>4</v>
      </c>
      <c r="B26" s="7">
        <v>3641</v>
      </c>
      <c r="C26" s="7">
        <v>4722</v>
      </c>
      <c r="D26" s="7">
        <v>4674</v>
      </c>
      <c r="E26" s="7">
        <v>3600</v>
      </c>
      <c r="F26" s="7">
        <v>4478</v>
      </c>
      <c r="G26" s="35">
        <v>4987</v>
      </c>
      <c r="H26" s="35">
        <v>4963</v>
      </c>
      <c r="I26" s="35">
        <v>3611</v>
      </c>
      <c r="J26" s="35">
        <v>4504</v>
      </c>
      <c r="K26" s="10">
        <v>3868</v>
      </c>
      <c r="L26" s="10">
        <v>4018</v>
      </c>
      <c r="M26" s="11">
        <v>4580</v>
      </c>
      <c r="N26" s="11">
        <v>5430</v>
      </c>
      <c r="O26" s="11">
        <v>6042</v>
      </c>
      <c r="P26" s="11">
        <f>+'[1]summary'!P26</f>
        <v>7411</v>
      </c>
      <c r="Q26" s="11">
        <f>+'[2]summary'!Q26</f>
        <v>6108</v>
      </c>
      <c r="R26" s="11">
        <f>'[3]data entry'!$F$80</f>
        <v>4958</v>
      </c>
      <c r="S26" s="12">
        <f>(R26-Q26)/Q26</f>
        <v>-0.1882776686313032</v>
      </c>
    </row>
    <row r="27" spans="1:20" s="36" customFormat="1" ht="15">
      <c r="A27" s="3" t="s">
        <v>5</v>
      </c>
      <c r="B27" s="7">
        <v>3955</v>
      </c>
      <c r="C27" s="7">
        <v>4965</v>
      </c>
      <c r="D27" s="7">
        <v>4876</v>
      </c>
      <c r="E27" s="7">
        <v>3848</v>
      </c>
      <c r="F27" s="7">
        <v>4888</v>
      </c>
      <c r="G27" s="35">
        <v>5178</v>
      </c>
      <c r="H27" s="35">
        <v>5524</v>
      </c>
      <c r="I27" s="35">
        <v>4435</v>
      </c>
      <c r="J27" s="35">
        <v>5552</v>
      </c>
      <c r="K27" s="37">
        <v>4677</v>
      </c>
      <c r="L27" s="37">
        <v>4501</v>
      </c>
      <c r="M27" s="11">
        <v>5563</v>
      </c>
      <c r="N27" s="11">
        <v>6208</v>
      </c>
      <c r="O27" s="11">
        <v>6681</v>
      </c>
      <c r="P27" s="11">
        <f>+'[1]summary'!P27</f>
        <v>7668</v>
      </c>
      <c r="Q27" s="11">
        <f>+'[2]summary'!Q27</f>
        <v>7177</v>
      </c>
      <c r="R27" s="11">
        <f>'[3]data entry'!$F$81</f>
        <v>5489</v>
      </c>
      <c r="S27" s="12">
        <f aca="true" t="shared" si="1" ref="S27:S41">(R27-Q27)/Q27</f>
        <v>-0.2351957642468998</v>
      </c>
      <c r="T27" s="38"/>
    </row>
    <row r="28" spans="1:20" s="36" customFormat="1" ht="15">
      <c r="A28" s="3" t="s">
        <v>6</v>
      </c>
      <c r="B28" s="7">
        <v>3579</v>
      </c>
      <c r="C28" s="7">
        <v>4827</v>
      </c>
      <c r="D28" s="7">
        <v>4672</v>
      </c>
      <c r="E28" s="7">
        <v>3589</v>
      </c>
      <c r="F28" s="7">
        <v>5307</v>
      </c>
      <c r="G28" s="35">
        <v>4712</v>
      </c>
      <c r="H28" s="35">
        <v>5908</v>
      </c>
      <c r="I28" s="35">
        <v>4787</v>
      </c>
      <c r="J28" s="35">
        <v>5594</v>
      </c>
      <c r="K28" s="37">
        <v>5702</v>
      </c>
      <c r="L28" s="37">
        <v>4930</v>
      </c>
      <c r="M28" s="11">
        <v>5846</v>
      </c>
      <c r="N28" s="11">
        <v>6997</v>
      </c>
      <c r="O28" s="11">
        <v>7718</v>
      </c>
      <c r="P28" s="11">
        <f>+'[1]summary'!P28</f>
        <v>9895</v>
      </c>
      <c r="Q28" s="11">
        <f>+'[2]summary'!Q28</f>
        <v>8446</v>
      </c>
      <c r="R28" s="11">
        <f>'[3]data entry'!$F$82</f>
        <v>5714</v>
      </c>
      <c r="S28" s="12">
        <f t="shared" si="1"/>
        <v>-0.3234667298129292</v>
      </c>
      <c r="T28" s="38"/>
    </row>
    <row r="29" spans="1:19" s="24" customFormat="1" ht="14.25">
      <c r="A29" s="16" t="s">
        <v>7</v>
      </c>
      <c r="B29" s="17">
        <v>11175</v>
      </c>
      <c r="C29" s="17">
        <v>14514</v>
      </c>
      <c r="D29" s="17">
        <v>14222</v>
      </c>
      <c r="E29" s="17">
        <v>11037</v>
      </c>
      <c r="F29" s="17">
        <v>14673</v>
      </c>
      <c r="G29" s="17">
        <v>14877</v>
      </c>
      <c r="H29" s="17">
        <v>16395</v>
      </c>
      <c r="I29" s="17">
        <v>12833</v>
      </c>
      <c r="J29" s="17">
        <v>15650</v>
      </c>
      <c r="K29" s="17">
        <v>14247</v>
      </c>
      <c r="L29" s="17">
        <v>13449</v>
      </c>
      <c r="M29" s="17">
        <v>15989</v>
      </c>
      <c r="N29" s="17">
        <v>18635</v>
      </c>
      <c r="O29" s="17">
        <v>20441</v>
      </c>
      <c r="P29" s="17">
        <f>SUM(P26:P28)</f>
        <v>24974</v>
      </c>
      <c r="Q29" s="17">
        <f>SUM(Q26:Q28)</f>
        <v>21731</v>
      </c>
      <c r="R29" s="17">
        <f>SUM(R26:R28)</f>
        <v>16161</v>
      </c>
      <c r="S29" s="18">
        <f t="shared" si="1"/>
        <v>-0.2563158621324375</v>
      </c>
    </row>
    <row r="30" spans="1:19" s="36" customFormat="1" ht="15">
      <c r="A30" s="3" t="s">
        <v>8</v>
      </c>
      <c r="B30" s="7">
        <v>3696</v>
      </c>
      <c r="C30" s="7">
        <v>4572</v>
      </c>
      <c r="D30" s="7">
        <v>4706</v>
      </c>
      <c r="E30" s="7">
        <v>3854</v>
      </c>
      <c r="F30" s="7">
        <v>4056</v>
      </c>
      <c r="G30" s="35">
        <v>4658</v>
      </c>
      <c r="H30" s="35">
        <v>5050</v>
      </c>
      <c r="I30" s="7">
        <v>4821</v>
      </c>
      <c r="J30" s="7">
        <v>6054</v>
      </c>
      <c r="K30" s="10">
        <v>4472</v>
      </c>
      <c r="L30" s="10">
        <v>4787</v>
      </c>
      <c r="M30" s="11">
        <v>6005</v>
      </c>
      <c r="N30" s="11">
        <v>6117</v>
      </c>
      <c r="O30" s="11">
        <v>8392</v>
      </c>
      <c r="P30" s="11">
        <f>+'[1]summary'!P30</f>
        <v>7736</v>
      </c>
      <c r="Q30" s="11">
        <f>+'[2]summary'!Q30</f>
        <v>6442</v>
      </c>
      <c r="R30" s="11">
        <f>'[3]data entry'!$F$83</f>
        <v>5861</v>
      </c>
      <c r="S30" s="12">
        <f t="shared" si="1"/>
        <v>-0.09018938217944737</v>
      </c>
    </row>
    <row r="31" spans="1:19" s="36" customFormat="1" ht="15">
      <c r="A31" s="3" t="s">
        <v>9</v>
      </c>
      <c r="B31" s="7">
        <v>2900</v>
      </c>
      <c r="C31" s="7">
        <v>3037</v>
      </c>
      <c r="D31" s="7">
        <v>3152</v>
      </c>
      <c r="E31" s="7">
        <v>3030</v>
      </c>
      <c r="F31" s="7">
        <v>3344</v>
      </c>
      <c r="G31" s="35">
        <v>3389</v>
      </c>
      <c r="H31" s="35">
        <v>3744</v>
      </c>
      <c r="I31" s="35">
        <v>3694</v>
      </c>
      <c r="J31" s="35">
        <v>3965</v>
      </c>
      <c r="K31" s="10">
        <v>3783</v>
      </c>
      <c r="L31" s="10">
        <v>3915</v>
      </c>
      <c r="M31" s="11">
        <v>5130</v>
      </c>
      <c r="N31" s="11">
        <v>5588</v>
      </c>
      <c r="O31" s="11">
        <v>6466</v>
      </c>
      <c r="P31" s="11">
        <f>+'[1]summary'!P31</f>
        <v>6907</v>
      </c>
      <c r="Q31" s="11">
        <f>+'[2]summary'!Q31</f>
        <v>6322</v>
      </c>
      <c r="R31" s="11">
        <f>'[3]data entry'!$F$84</f>
        <v>4354</v>
      </c>
      <c r="S31" s="12">
        <f t="shared" si="1"/>
        <v>-0.31129389433723503</v>
      </c>
    </row>
    <row r="32" spans="1:19" s="36" customFormat="1" ht="15">
      <c r="A32" s="3" t="s">
        <v>10</v>
      </c>
      <c r="B32" s="7">
        <v>2323</v>
      </c>
      <c r="C32" s="7">
        <v>2523</v>
      </c>
      <c r="D32" s="7">
        <v>3287</v>
      </c>
      <c r="E32" s="7">
        <v>2497</v>
      </c>
      <c r="F32" s="7">
        <v>2574</v>
      </c>
      <c r="G32" s="35">
        <v>2825</v>
      </c>
      <c r="H32" s="35">
        <v>3138</v>
      </c>
      <c r="I32" s="35">
        <v>3390</v>
      </c>
      <c r="J32" s="35">
        <v>3498</v>
      </c>
      <c r="K32" s="10">
        <v>2997</v>
      </c>
      <c r="L32" s="10">
        <v>3373</v>
      </c>
      <c r="M32" s="11">
        <v>4001</v>
      </c>
      <c r="N32" s="11">
        <v>4766</v>
      </c>
      <c r="O32" s="11">
        <v>5845</v>
      </c>
      <c r="P32" s="11">
        <f>+'[1]summary'!P32</f>
        <v>6017</v>
      </c>
      <c r="Q32" s="11">
        <f>+'[2]summary'!Q32</f>
        <v>5177</v>
      </c>
      <c r="R32" s="11">
        <f>'[3]data entry'!$F$85</f>
        <v>4340</v>
      </c>
      <c r="S32" s="12">
        <f t="shared" si="1"/>
        <v>-0.16167664670658682</v>
      </c>
    </row>
    <row r="33" spans="1:19" s="24" customFormat="1" ht="14.25">
      <c r="A33" s="16" t="s">
        <v>11</v>
      </c>
      <c r="B33" s="17">
        <v>8919</v>
      </c>
      <c r="C33" s="17">
        <v>10132</v>
      </c>
      <c r="D33" s="17">
        <v>11145</v>
      </c>
      <c r="E33" s="17">
        <v>9381</v>
      </c>
      <c r="F33" s="17">
        <v>9974</v>
      </c>
      <c r="G33" s="17">
        <v>10872</v>
      </c>
      <c r="H33" s="17">
        <v>11932</v>
      </c>
      <c r="I33" s="17">
        <v>11905</v>
      </c>
      <c r="J33" s="17">
        <v>13517</v>
      </c>
      <c r="K33" s="17">
        <v>11252</v>
      </c>
      <c r="L33" s="17">
        <v>12075</v>
      </c>
      <c r="M33" s="17">
        <v>15136</v>
      </c>
      <c r="N33" s="17">
        <v>16471</v>
      </c>
      <c r="O33" s="17">
        <v>20703</v>
      </c>
      <c r="P33" s="17">
        <f>SUM(P30:P32)</f>
        <v>20660</v>
      </c>
      <c r="Q33" s="17">
        <f>SUM(Q30:Q32)</f>
        <v>17941</v>
      </c>
      <c r="R33" s="17">
        <f>SUM(R30:R32)</f>
        <v>14555</v>
      </c>
      <c r="S33" s="18">
        <f t="shared" si="1"/>
        <v>-0.1887297252104119</v>
      </c>
    </row>
    <row r="34" spans="1:19" s="36" customFormat="1" ht="15">
      <c r="A34" s="3" t="s">
        <v>12</v>
      </c>
      <c r="B34" s="7">
        <v>3096</v>
      </c>
      <c r="C34" s="7">
        <v>3482</v>
      </c>
      <c r="D34" s="7">
        <v>3311</v>
      </c>
      <c r="E34" s="7">
        <v>2869</v>
      </c>
      <c r="F34" s="7">
        <v>3456</v>
      </c>
      <c r="G34" s="35">
        <v>3590</v>
      </c>
      <c r="H34" s="35">
        <v>4034</v>
      </c>
      <c r="I34" s="35">
        <v>3836</v>
      </c>
      <c r="J34" s="35">
        <v>4295</v>
      </c>
      <c r="K34" s="10">
        <v>3771</v>
      </c>
      <c r="L34" s="10">
        <v>4542</v>
      </c>
      <c r="M34" s="11">
        <v>5485</v>
      </c>
      <c r="N34" s="11">
        <v>6093</v>
      </c>
      <c r="O34" s="11">
        <v>6588</v>
      </c>
      <c r="P34" s="11">
        <f>+'[1]summary'!P34</f>
        <v>6936</v>
      </c>
      <c r="Q34" s="11">
        <f>+'[2]summary'!Q34</f>
        <v>6964</v>
      </c>
      <c r="R34" s="11">
        <f>'[3]data entry'!$F$86</f>
        <v>5537</v>
      </c>
      <c r="S34" s="12">
        <f t="shared" si="1"/>
        <v>-0.20491097070649053</v>
      </c>
    </row>
    <row r="35" spans="1:19" s="36" customFormat="1" ht="15">
      <c r="A35" s="3" t="s">
        <v>13</v>
      </c>
      <c r="B35" s="7">
        <v>2776</v>
      </c>
      <c r="C35" s="7">
        <v>2995</v>
      </c>
      <c r="D35" s="7">
        <v>3688</v>
      </c>
      <c r="E35" s="7">
        <v>2687</v>
      </c>
      <c r="F35" s="7">
        <v>3226</v>
      </c>
      <c r="G35" s="35">
        <v>3403</v>
      </c>
      <c r="H35" s="35">
        <v>3806</v>
      </c>
      <c r="I35" s="7">
        <v>3498</v>
      </c>
      <c r="J35" s="7">
        <v>4016</v>
      </c>
      <c r="K35" s="10">
        <v>3536</v>
      </c>
      <c r="L35" s="10">
        <v>3856</v>
      </c>
      <c r="M35" s="11">
        <v>4246</v>
      </c>
      <c r="N35" s="11">
        <v>4460</v>
      </c>
      <c r="O35" s="11">
        <v>6086</v>
      </c>
      <c r="P35" s="11">
        <f>+'[1]summary'!P35</f>
        <v>6929</v>
      </c>
      <c r="Q35" s="11">
        <f>+'[2]summary'!Q35</f>
        <v>6443</v>
      </c>
      <c r="R35" s="11">
        <f>'[3]data entry'!$F$87</f>
        <v>5374</v>
      </c>
      <c r="S35" s="12">
        <f t="shared" si="1"/>
        <v>-0.16591649852553159</v>
      </c>
    </row>
    <row r="36" spans="1:19" s="36" customFormat="1" ht="15">
      <c r="A36" s="3" t="s">
        <v>14</v>
      </c>
      <c r="B36" s="7">
        <v>1432</v>
      </c>
      <c r="C36" s="7">
        <v>1688</v>
      </c>
      <c r="D36" s="7">
        <v>825</v>
      </c>
      <c r="E36" s="7">
        <v>1354</v>
      </c>
      <c r="F36" s="7">
        <v>1207</v>
      </c>
      <c r="G36" s="35">
        <v>1157</v>
      </c>
      <c r="H36" s="35">
        <v>1765</v>
      </c>
      <c r="I36" s="35">
        <v>1031</v>
      </c>
      <c r="J36" s="35">
        <v>907</v>
      </c>
      <c r="K36" s="10">
        <v>787</v>
      </c>
      <c r="L36" s="10">
        <v>967</v>
      </c>
      <c r="M36" s="11">
        <v>1178</v>
      </c>
      <c r="N36" s="11">
        <v>1525</v>
      </c>
      <c r="O36" s="11">
        <v>2196</v>
      </c>
      <c r="P36" s="11">
        <f>+'[1]summary'!P36</f>
        <v>1889</v>
      </c>
      <c r="Q36" s="11">
        <f>+'[2]summary'!Q36</f>
        <v>1675</v>
      </c>
      <c r="R36" s="11">
        <f>'[3]data entry'!$F$88</f>
        <v>1706</v>
      </c>
      <c r="S36" s="12">
        <f t="shared" si="1"/>
        <v>0.018507462686567163</v>
      </c>
    </row>
    <row r="37" spans="1:19" s="24" customFormat="1" ht="14.25">
      <c r="A37" s="16" t="s">
        <v>15</v>
      </c>
      <c r="B37" s="17">
        <v>7304</v>
      </c>
      <c r="C37" s="17">
        <v>8165</v>
      </c>
      <c r="D37" s="17">
        <v>7824</v>
      </c>
      <c r="E37" s="17">
        <v>6910</v>
      </c>
      <c r="F37" s="17">
        <v>7889</v>
      </c>
      <c r="G37" s="17">
        <v>8150</v>
      </c>
      <c r="H37" s="17">
        <v>9605</v>
      </c>
      <c r="I37" s="17">
        <v>8365</v>
      </c>
      <c r="J37" s="17">
        <v>9218</v>
      </c>
      <c r="K37" s="17">
        <v>8094</v>
      </c>
      <c r="L37" s="17">
        <v>9365</v>
      </c>
      <c r="M37" s="17">
        <v>10909</v>
      </c>
      <c r="N37" s="17">
        <v>12078</v>
      </c>
      <c r="O37" s="17">
        <v>14870</v>
      </c>
      <c r="P37" s="17">
        <f>SUM(P34:P36)</f>
        <v>15754</v>
      </c>
      <c r="Q37" s="17">
        <f>SUM(Q34:Q36)</f>
        <v>15082</v>
      </c>
      <c r="R37" s="17">
        <f>SUM(R34:R36)</f>
        <v>12617</v>
      </c>
      <c r="S37" s="18">
        <f t="shared" si="1"/>
        <v>-0.16343986208725633</v>
      </c>
    </row>
    <row r="38" spans="1:19" s="36" customFormat="1" ht="15">
      <c r="A38" s="3" t="s">
        <v>16</v>
      </c>
      <c r="B38" s="7">
        <v>2448</v>
      </c>
      <c r="C38" s="7">
        <v>2895</v>
      </c>
      <c r="D38" s="7">
        <v>871</v>
      </c>
      <c r="E38" s="7">
        <v>2228</v>
      </c>
      <c r="F38" s="7">
        <v>2320</v>
      </c>
      <c r="G38" s="35">
        <v>1956</v>
      </c>
      <c r="H38" s="35">
        <v>2370</v>
      </c>
      <c r="I38" s="35">
        <v>1650</v>
      </c>
      <c r="J38" s="35">
        <v>1596</v>
      </c>
      <c r="K38" s="10">
        <v>1619</v>
      </c>
      <c r="L38" s="10">
        <v>1712</v>
      </c>
      <c r="M38" s="11">
        <v>1494</v>
      </c>
      <c r="N38" s="11">
        <v>2093</v>
      </c>
      <c r="O38" s="11">
        <f>'[4]data entry'!F89</f>
        <v>2513</v>
      </c>
      <c r="P38" s="11">
        <f>+'[1]summary'!P38</f>
        <v>2847</v>
      </c>
      <c r="Q38" s="11">
        <f>+'[2]summary'!Q38</f>
        <v>2320</v>
      </c>
      <c r="R38" s="11">
        <f>'[3]data entry'!$F$89</f>
        <v>2985</v>
      </c>
      <c r="S38" s="12">
        <f t="shared" si="1"/>
        <v>0.28663793103448276</v>
      </c>
    </row>
    <row r="39" spans="1:19" s="36" customFormat="1" ht="15">
      <c r="A39" s="3" t="s">
        <v>17</v>
      </c>
      <c r="B39" s="7">
        <v>3335</v>
      </c>
      <c r="C39" s="7">
        <v>3336</v>
      </c>
      <c r="D39" s="7">
        <v>1551</v>
      </c>
      <c r="E39" s="7">
        <v>3530</v>
      </c>
      <c r="F39" s="7">
        <v>3620</v>
      </c>
      <c r="G39" s="39">
        <v>3038</v>
      </c>
      <c r="H39" s="35">
        <v>2632</v>
      </c>
      <c r="I39" s="35">
        <v>3536</v>
      </c>
      <c r="J39" s="35">
        <v>3291</v>
      </c>
      <c r="K39" s="10">
        <v>3786</v>
      </c>
      <c r="L39" s="10">
        <v>4541</v>
      </c>
      <c r="M39" s="11">
        <v>4410</v>
      </c>
      <c r="N39" s="11">
        <v>5708</v>
      </c>
      <c r="O39" s="11">
        <f>'[4]data entry'!F90</f>
        <v>6268</v>
      </c>
      <c r="P39" s="11">
        <f>+'[1]summary'!P39</f>
        <v>6063</v>
      </c>
      <c r="Q39" s="11">
        <f>+'[2]summary'!Q39</f>
        <v>4866</v>
      </c>
      <c r="R39" s="11">
        <f>'[3]data entry'!$F$90</f>
        <v>4874</v>
      </c>
      <c r="S39" s="12">
        <f t="shared" si="1"/>
        <v>0.0016440608302507192</v>
      </c>
    </row>
    <row r="40" spans="1:19" s="36" customFormat="1" ht="15">
      <c r="A40" s="3" t="s">
        <v>18</v>
      </c>
      <c r="B40" s="7">
        <v>4477</v>
      </c>
      <c r="C40" s="7">
        <v>4663</v>
      </c>
      <c r="D40" s="7">
        <v>2918</v>
      </c>
      <c r="E40" s="7">
        <v>4412</v>
      </c>
      <c r="F40" s="7">
        <v>4705</v>
      </c>
      <c r="G40" s="7">
        <v>4981</v>
      </c>
      <c r="H40" s="35">
        <v>3848</v>
      </c>
      <c r="I40" s="7">
        <v>5500</v>
      </c>
      <c r="J40" s="7">
        <v>4693</v>
      </c>
      <c r="K40" s="10">
        <v>4971</v>
      </c>
      <c r="L40" s="10">
        <v>5773</v>
      </c>
      <c r="M40" s="11">
        <v>6049</v>
      </c>
      <c r="N40" s="11">
        <v>7099</v>
      </c>
      <c r="O40" s="11">
        <f>+'[4]summary'!$O$40</f>
        <v>8167</v>
      </c>
      <c r="P40" s="11">
        <f>+'[1]summary'!P40</f>
        <v>7354</v>
      </c>
      <c r="Q40" s="11">
        <f>+'[2]summary'!Q40</f>
        <v>6344</v>
      </c>
      <c r="R40" s="11">
        <f>'[3]data entry'!$F$91</f>
        <v>6699</v>
      </c>
      <c r="S40" s="12">
        <f t="shared" si="1"/>
        <v>0.055958385876418666</v>
      </c>
    </row>
    <row r="41" spans="1:19" s="24" customFormat="1" ht="14.25">
      <c r="A41" s="16" t="s">
        <v>19</v>
      </c>
      <c r="B41" s="17">
        <v>10260</v>
      </c>
      <c r="C41" s="17">
        <v>10894</v>
      </c>
      <c r="D41" s="17">
        <v>5340</v>
      </c>
      <c r="E41" s="17">
        <v>10170</v>
      </c>
      <c r="F41" s="17">
        <v>10645</v>
      </c>
      <c r="G41" s="17">
        <v>9975</v>
      </c>
      <c r="H41" s="17">
        <v>8850</v>
      </c>
      <c r="I41" s="17">
        <v>10686</v>
      </c>
      <c r="J41" s="17">
        <v>9580</v>
      </c>
      <c r="K41" s="17">
        <v>10376</v>
      </c>
      <c r="L41" s="17">
        <v>12026</v>
      </c>
      <c r="M41" s="17">
        <v>11953</v>
      </c>
      <c r="N41" s="17">
        <v>14900</v>
      </c>
      <c r="O41" s="17">
        <f>SUM(O38:O40)</f>
        <v>16948</v>
      </c>
      <c r="P41" s="17">
        <f>SUM(P38:P40)</f>
        <v>16264</v>
      </c>
      <c r="Q41" s="17">
        <f>SUM(Q38:Q40)</f>
        <v>13530</v>
      </c>
      <c r="R41" s="17">
        <f>SUM(R38:R40)</f>
        <v>14558</v>
      </c>
      <c r="S41" s="18">
        <f t="shared" si="1"/>
        <v>0.07597930524759793</v>
      </c>
    </row>
    <row r="42" spans="1:19" s="24" customFormat="1" ht="14.25">
      <c r="A42" s="28" t="s">
        <v>20</v>
      </c>
      <c r="B42" s="29">
        <v>37658</v>
      </c>
      <c r="C42" s="29">
        <v>43705</v>
      </c>
      <c r="D42" s="29">
        <v>38531</v>
      </c>
      <c r="E42" s="29">
        <v>37498</v>
      </c>
      <c r="F42" s="29">
        <v>43181</v>
      </c>
      <c r="G42" s="29">
        <v>43874</v>
      </c>
      <c r="H42" s="29">
        <v>46782</v>
      </c>
      <c r="I42" s="29">
        <v>43789</v>
      </c>
      <c r="J42" s="29">
        <v>47965</v>
      </c>
      <c r="K42" s="29">
        <v>43969</v>
      </c>
      <c r="L42" s="29">
        <v>46915</v>
      </c>
      <c r="M42" s="29">
        <v>53987</v>
      </c>
      <c r="N42" s="29">
        <v>62084</v>
      </c>
      <c r="O42" s="29">
        <f>O41+O37+O33+O29</f>
        <v>72962</v>
      </c>
      <c r="P42" s="29">
        <f>P29+P33+P37+P41</f>
        <v>77652</v>
      </c>
      <c r="Q42" s="29">
        <f>Q41+Q37+Q33+Q29</f>
        <v>68284</v>
      </c>
      <c r="R42" s="29">
        <f>R41+R37+R33+R29</f>
        <v>57891</v>
      </c>
      <c r="S42" s="30">
        <f>(R42-Q42)/Q42</f>
        <v>-0.15220256575478883</v>
      </c>
    </row>
    <row r="43" spans="1:18" s="24" customFormat="1" ht="15">
      <c r="A43" s="40"/>
      <c r="B43" s="22"/>
      <c r="C43" s="22"/>
      <c r="D43" s="22"/>
      <c r="E43" s="22"/>
      <c r="F43" s="41"/>
      <c r="G43" s="41"/>
      <c r="H43" s="36"/>
      <c r="I43" s="36"/>
      <c r="J43" s="36"/>
      <c r="K43" s="36"/>
      <c r="L43" s="36"/>
      <c r="M43" s="36"/>
      <c r="N43" s="42"/>
      <c r="O43" s="42"/>
      <c r="P43" s="42"/>
      <c r="Q43" s="42"/>
      <c r="R43" s="42"/>
    </row>
    <row r="44" spans="1:19" s="2" customFormat="1" ht="20.25">
      <c r="A44" s="131" t="s">
        <v>23</v>
      </c>
      <c r="B44" s="132"/>
      <c r="C44" s="132"/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3"/>
    </row>
    <row r="45" spans="1:21" s="24" customFormat="1" ht="43.5">
      <c r="A45" s="34" t="s">
        <v>2</v>
      </c>
      <c r="B45" s="4">
        <v>1993</v>
      </c>
      <c r="C45" s="4">
        <v>1994</v>
      </c>
      <c r="D45" s="4">
        <v>1995</v>
      </c>
      <c r="E45" s="4">
        <v>1996</v>
      </c>
      <c r="F45" s="4">
        <v>1997</v>
      </c>
      <c r="G45" s="4">
        <v>1998</v>
      </c>
      <c r="H45" s="4">
        <v>1999</v>
      </c>
      <c r="I45" s="4">
        <v>2000</v>
      </c>
      <c r="J45" s="4">
        <v>2001</v>
      </c>
      <c r="K45" s="4">
        <v>2002</v>
      </c>
      <c r="L45" s="4">
        <v>2003</v>
      </c>
      <c r="M45" s="4">
        <v>2004</v>
      </c>
      <c r="N45" s="4">
        <v>2005</v>
      </c>
      <c r="O45" s="4">
        <v>2006</v>
      </c>
      <c r="P45" s="4">
        <v>2007</v>
      </c>
      <c r="Q45" s="4">
        <v>2008</v>
      </c>
      <c r="R45" s="4">
        <v>2009</v>
      </c>
      <c r="S45" s="6" t="s">
        <v>3</v>
      </c>
      <c r="U45" s="43"/>
    </row>
    <row r="46" spans="1:19" s="36" customFormat="1" ht="15">
      <c r="A46" s="3" t="s">
        <v>4</v>
      </c>
      <c r="B46" s="7">
        <v>6906</v>
      </c>
      <c r="C46" s="7">
        <v>6948</v>
      </c>
      <c r="D46" s="7">
        <v>9382</v>
      </c>
      <c r="E46" s="7">
        <v>3190</v>
      </c>
      <c r="F46" s="7">
        <v>7313</v>
      </c>
      <c r="G46" s="35">
        <v>8112</v>
      </c>
      <c r="H46" s="35">
        <v>6374</v>
      </c>
      <c r="I46" s="9">
        <v>5788</v>
      </c>
      <c r="J46" s="9">
        <v>7290</v>
      </c>
      <c r="K46" s="10">
        <v>5162</v>
      </c>
      <c r="L46" s="10">
        <v>5175</v>
      </c>
      <c r="M46" s="11">
        <v>5927</v>
      </c>
      <c r="N46" s="11">
        <v>8056</v>
      </c>
      <c r="O46" s="11">
        <v>9414</v>
      </c>
      <c r="P46" s="11">
        <f>+'[1]summary'!P46</f>
        <v>9284</v>
      </c>
      <c r="Q46" s="11">
        <f>+'[2]summary'!Q46</f>
        <v>6228</v>
      </c>
      <c r="R46" s="11">
        <f>'[3]data entry'!$F$65</f>
        <v>5105</v>
      </c>
      <c r="S46" s="12">
        <f>(R46-Q46)/Q46</f>
        <v>-0.18031470777135516</v>
      </c>
    </row>
    <row r="47" spans="1:19" s="36" customFormat="1" ht="15">
      <c r="A47" s="3" t="s">
        <v>5</v>
      </c>
      <c r="B47" s="7">
        <v>7249</v>
      </c>
      <c r="C47" s="7">
        <v>7682</v>
      </c>
      <c r="D47" s="7">
        <v>8978</v>
      </c>
      <c r="E47" s="7">
        <v>4357</v>
      </c>
      <c r="F47" s="7">
        <v>6525</v>
      </c>
      <c r="G47" s="35">
        <v>7251</v>
      </c>
      <c r="H47" s="35">
        <v>5147</v>
      </c>
      <c r="I47" s="11">
        <v>6864</v>
      </c>
      <c r="J47" s="11">
        <v>5934</v>
      </c>
      <c r="K47" s="10">
        <v>5856</v>
      </c>
      <c r="L47" s="10">
        <v>5663</v>
      </c>
      <c r="M47" s="11">
        <v>6234</v>
      </c>
      <c r="N47" s="11">
        <v>7929</v>
      </c>
      <c r="O47" s="11">
        <v>8702</v>
      </c>
      <c r="P47" s="11">
        <f>+'[1]summary'!P47</f>
        <v>8784</v>
      </c>
      <c r="Q47" s="11">
        <f>+'[2]summary'!Q47</f>
        <v>5372</v>
      </c>
      <c r="R47" s="11">
        <f>'[3]data entry'!$F$66</f>
        <v>4545</v>
      </c>
      <c r="S47" s="12">
        <f aca="true" t="shared" si="2" ref="S47:S61">(R47-Q47)/Q47</f>
        <v>-0.1539463886820551</v>
      </c>
    </row>
    <row r="48" spans="1:19" s="36" customFormat="1" ht="15">
      <c r="A48" s="3" t="s">
        <v>6</v>
      </c>
      <c r="B48" s="7">
        <v>6292</v>
      </c>
      <c r="C48" s="7">
        <v>7697</v>
      </c>
      <c r="D48" s="7">
        <v>9740</v>
      </c>
      <c r="E48" s="7">
        <v>3752</v>
      </c>
      <c r="F48" s="7">
        <v>8975</v>
      </c>
      <c r="G48" s="35">
        <v>8387</v>
      </c>
      <c r="H48" s="35">
        <v>6672</v>
      </c>
      <c r="I48" s="35">
        <v>8152</v>
      </c>
      <c r="J48" s="35">
        <v>5722</v>
      </c>
      <c r="K48" s="10">
        <v>7780</v>
      </c>
      <c r="L48" s="10">
        <v>5878</v>
      </c>
      <c r="M48" s="11">
        <v>6382</v>
      </c>
      <c r="N48" s="11">
        <v>9768</v>
      </c>
      <c r="O48" s="11">
        <v>10328</v>
      </c>
      <c r="P48" s="11">
        <f>+'[1]summary'!P48</f>
        <v>10529</v>
      </c>
      <c r="Q48" s="11">
        <f>+'[2]summary'!Q48</f>
        <v>6283</v>
      </c>
      <c r="R48" s="11">
        <f>'[3]data entry'!$F$67</f>
        <v>5438</v>
      </c>
      <c r="S48" s="12">
        <f t="shared" si="2"/>
        <v>-0.13448989336304312</v>
      </c>
    </row>
    <row r="49" spans="1:19" s="24" customFormat="1" ht="14.25">
      <c r="A49" s="16" t="s">
        <v>7</v>
      </c>
      <c r="B49" s="17">
        <v>20447</v>
      </c>
      <c r="C49" s="17">
        <v>22327</v>
      </c>
      <c r="D49" s="17">
        <v>28100</v>
      </c>
      <c r="E49" s="17">
        <v>11299</v>
      </c>
      <c r="F49" s="17">
        <v>22813</v>
      </c>
      <c r="G49" s="17">
        <v>23750</v>
      </c>
      <c r="H49" s="17">
        <v>18193</v>
      </c>
      <c r="I49" s="17">
        <v>20804</v>
      </c>
      <c r="J49" s="17">
        <v>18946</v>
      </c>
      <c r="K49" s="17">
        <v>18798</v>
      </c>
      <c r="L49" s="17">
        <v>16716</v>
      </c>
      <c r="M49" s="17">
        <v>18543</v>
      </c>
      <c r="N49" s="17">
        <v>25753</v>
      </c>
      <c r="O49" s="17">
        <v>28444</v>
      </c>
      <c r="P49" s="17">
        <f>SUM(P46:P48)</f>
        <v>28597</v>
      </c>
      <c r="Q49" s="17">
        <f>SUM(Q46:Q48)</f>
        <v>17883</v>
      </c>
      <c r="R49" s="17">
        <f>SUM(R46:R48)</f>
        <v>15088</v>
      </c>
      <c r="S49" s="18">
        <f t="shared" si="2"/>
        <v>-0.15629368674159816</v>
      </c>
    </row>
    <row r="50" spans="1:19" s="36" customFormat="1" ht="15">
      <c r="A50" s="3" t="s">
        <v>8</v>
      </c>
      <c r="B50" s="7">
        <v>7227</v>
      </c>
      <c r="C50" s="7">
        <v>6702</v>
      </c>
      <c r="D50" s="7">
        <v>8573</v>
      </c>
      <c r="E50" s="7">
        <v>4232</v>
      </c>
      <c r="F50" s="7">
        <v>5340</v>
      </c>
      <c r="G50" s="35">
        <v>6867</v>
      </c>
      <c r="H50" s="35">
        <v>5753</v>
      </c>
      <c r="I50" s="35">
        <v>7036</v>
      </c>
      <c r="J50" s="35">
        <v>5640</v>
      </c>
      <c r="K50" s="10">
        <v>6431</v>
      </c>
      <c r="L50" s="10">
        <v>4949</v>
      </c>
      <c r="M50" s="11">
        <v>6287</v>
      </c>
      <c r="N50" s="11">
        <v>7675</v>
      </c>
      <c r="O50" s="11">
        <v>10091</v>
      </c>
      <c r="P50" s="11">
        <f>+'[1]summary'!P50</f>
        <v>10254</v>
      </c>
      <c r="Q50" s="11">
        <f>+'[2]summary'!Q50</f>
        <v>5556</v>
      </c>
      <c r="R50" s="11">
        <f>'[3]data entry'!$F$68</f>
        <v>5692</v>
      </c>
      <c r="S50" s="12">
        <f t="shared" si="2"/>
        <v>0.024478041756659467</v>
      </c>
    </row>
    <row r="51" spans="1:19" s="36" customFormat="1" ht="15">
      <c r="A51" s="3" t="s">
        <v>9</v>
      </c>
      <c r="B51" s="7">
        <v>5396</v>
      </c>
      <c r="C51" s="7">
        <v>6206</v>
      </c>
      <c r="D51" s="7">
        <v>6320</v>
      </c>
      <c r="E51" s="7">
        <v>4443</v>
      </c>
      <c r="F51" s="7">
        <v>5525</v>
      </c>
      <c r="G51" s="35">
        <v>6478</v>
      </c>
      <c r="H51" s="35">
        <v>4886</v>
      </c>
      <c r="I51" s="35">
        <v>5810</v>
      </c>
      <c r="J51" s="35">
        <v>4949</v>
      </c>
      <c r="K51" s="10">
        <v>6058</v>
      </c>
      <c r="L51" s="10">
        <v>6101</v>
      </c>
      <c r="M51" s="11">
        <v>4553</v>
      </c>
      <c r="N51" s="11">
        <v>5273</v>
      </c>
      <c r="O51" s="11">
        <v>7369</v>
      </c>
      <c r="P51" s="11">
        <f>+'[1]summary'!P51</f>
        <v>7073</v>
      </c>
      <c r="Q51" s="11">
        <f>+'[2]summary'!Q51</f>
        <v>5800</v>
      </c>
      <c r="R51" s="11">
        <f>'[3]data entry'!$F$69</f>
        <v>4651</v>
      </c>
      <c r="S51" s="12">
        <f t="shared" si="2"/>
        <v>-0.19810344827586207</v>
      </c>
    </row>
    <row r="52" spans="1:19" s="36" customFormat="1" ht="15">
      <c r="A52" s="3" t="s">
        <v>10</v>
      </c>
      <c r="B52" s="7">
        <v>4725</v>
      </c>
      <c r="C52" s="7">
        <v>5127</v>
      </c>
      <c r="D52" s="7">
        <v>5507</v>
      </c>
      <c r="E52" s="7">
        <v>3313</v>
      </c>
      <c r="F52" s="7">
        <v>4392</v>
      </c>
      <c r="G52" s="35">
        <v>4775</v>
      </c>
      <c r="H52" s="35">
        <v>4695</v>
      </c>
      <c r="I52" s="7">
        <v>5793</v>
      </c>
      <c r="J52" s="7">
        <v>4505</v>
      </c>
      <c r="K52" s="10">
        <v>5007</v>
      </c>
      <c r="L52" s="10">
        <v>4352</v>
      </c>
      <c r="M52" s="11">
        <v>4239</v>
      </c>
      <c r="N52" s="11">
        <v>4934</v>
      </c>
      <c r="O52" s="11">
        <v>6935</v>
      </c>
      <c r="P52" s="11">
        <f>+'[1]summary'!P52</f>
        <v>6954</v>
      </c>
      <c r="Q52" s="11">
        <f>+'[2]summary'!Q52</f>
        <v>4850</v>
      </c>
      <c r="R52" s="11">
        <f>'[3]data entry'!$F$70</f>
        <v>4482</v>
      </c>
      <c r="S52" s="12">
        <f t="shared" si="2"/>
        <v>-0.07587628865979382</v>
      </c>
    </row>
    <row r="53" spans="1:19" s="24" customFormat="1" ht="14.25">
      <c r="A53" s="16" t="s">
        <v>11</v>
      </c>
      <c r="B53" s="17">
        <v>17348</v>
      </c>
      <c r="C53" s="17">
        <v>18035</v>
      </c>
      <c r="D53" s="17">
        <v>20400</v>
      </c>
      <c r="E53" s="17">
        <v>11988</v>
      </c>
      <c r="F53" s="17">
        <v>15257</v>
      </c>
      <c r="G53" s="17">
        <v>18120</v>
      </c>
      <c r="H53" s="17">
        <v>15334</v>
      </c>
      <c r="I53" s="17">
        <v>18639</v>
      </c>
      <c r="J53" s="17">
        <v>15094</v>
      </c>
      <c r="K53" s="17">
        <v>17496</v>
      </c>
      <c r="L53" s="17">
        <v>15402</v>
      </c>
      <c r="M53" s="17">
        <v>15079</v>
      </c>
      <c r="N53" s="17">
        <v>17882</v>
      </c>
      <c r="O53" s="17">
        <v>24395</v>
      </c>
      <c r="P53" s="17">
        <f>SUM(P50:P52)</f>
        <v>24281</v>
      </c>
      <c r="Q53" s="17">
        <f>SUM(Q50:Q52)</f>
        <v>16206</v>
      </c>
      <c r="R53" s="17">
        <f>SUM(R50:R52)</f>
        <v>14825</v>
      </c>
      <c r="S53" s="18">
        <f t="shared" si="2"/>
        <v>-0.08521535233864001</v>
      </c>
    </row>
    <row r="54" spans="1:19" s="36" customFormat="1" ht="15">
      <c r="A54" s="3" t="s">
        <v>12</v>
      </c>
      <c r="B54" s="7">
        <v>6094</v>
      </c>
      <c r="C54" s="7">
        <v>6789</v>
      </c>
      <c r="D54" s="7">
        <v>6603</v>
      </c>
      <c r="E54" s="7">
        <v>3324</v>
      </c>
      <c r="F54" s="7">
        <v>5927</v>
      </c>
      <c r="G54" s="35">
        <v>5754</v>
      </c>
      <c r="H54" s="35">
        <v>5375</v>
      </c>
      <c r="I54" s="35">
        <v>5911</v>
      </c>
      <c r="J54" s="35">
        <v>4624</v>
      </c>
      <c r="K54" s="10">
        <v>6064</v>
      </c>
      <c r="L54" s="10">
        <v>6478</v>
      </c>
      <c r="M54" s="11">
        <v>5684</v>
      </c>
      <c r="N54" s="11">
        <v>7021</v>
      </c>
      <c r="O54" s="11">
        <v>7803</v>
      </c>
      <c r="P54" s="11">
        <f>+'[1]summary'!P54</f>
        <v>8588</v>
      </c>
      <c r="Q54" s="11">
        <f>+'[2]summary'!Q54</f>
        <v>5408</v>
      </c>
      <c r="R54" s="11">
        <f>'[3]data entry'!$F$71</f>
        <v>5999</v>
      </c>
      <c r="S54" s="12">
        <f t="shared" si="2"/>
        <v>0.10928254437869822</v>
      </c>
    </row>
    <row r="55" spans="1:20" s="36" customFormat="1" ht="15">
      <c r="A55" s="3" t="s">
        <v>13</v>
      </c>
      <c r="B55" s="7">
        <v>7846</v>
      </c>
      <c r="C55" s="7">
        <v>9185</v>
      </c>
      <c r="D55" s="7">
        <v>8611</v>
      </c>
      <c r="E55" s="7">
        <v>5913</v>
      </c>
      <c r="F55" s="7">
        <v>7271</v>
      </c>
      <c r="G55" s="35">
        <v>7045</v>
      </c>
      <c r="H55" s="35">
        <v>7971</v>
      </c>
      <c r="I55" s="35">
        <v>6852</v>
      </c>
      <c r="J55" s="35">
        <v>5694</v>
      </c>
      <c r="K55" s="10">
        <v>7596</v>
      </c>
      <c r="L55" s="10">
        <v>8091</v>
      </c>
      <c r="M55" s="11">
        <v>8395</v>
      </c>
      <c r="N55" s="11">
        <v>7088</v>
      </c>
      <c r="O55" s="11">
        <v>8871</v>
      </c>
      <c r="P55" s="11">
        <f>+'[1]summary'!P55</f>
        <v>8792</v>
      </c>
      <c r="Q55" s="11">
        <f>+'[2]summary'!Q55</f>
        <v>6065</v>
      </c>
      <c r="R55" s="11">
        <f>'[3]data entry'!$F$72</f>
        <v>4710</v>
      </c>
      <c r="S55" s="12">
        <f t="shared" si="2"/>
        <v>-0.22341302555647155</v>
      </c>
      <c r="T55" s="21"/>
    </row>
    <row r="56" spans="1:20" s="36" customFormat="1" ht="15">
      <c r="A56" s="3" t="s">
        <v>14</v>
      </c>
      <c r="B56" s="7">
        <v>4168</v>
      </c>
      <c r="C56" s="7">
        <v>4710</v>
      </c>
      <c r="D56" s="7">
        <v>877</v>
      </c>
      <c r="E56" s="7">
        <v>2288</v>
      </c>
      <c r="F56" s="7">
        <v>2597</v>
      </c>
      <c r="G56" s="35">
        <v>2683</v>
      </c>
      <c r="H56" s="35">
        <v>3108</v>
      </c>
      <c r="I56" s="35">
        <v>2630</v>
      </c>
      <c r="J56" s="35">
        <v>2334</v>
      </c>
      <c r="K56" s="10">
        <v>2980</v>
      </c>
      <c r="L56" s="10">
        <v>2515</v>
      </c>
      <c r="M56" s="11">
        <v>2987</v>
      </c>
      <c r="N56" s="11">
        <v>3559</v>
      </c>
      <c r="O56" s="11">
        <v>3871</v>
      </c>
      <c r="P56" s="11">
        <f>+'[1]summary'!P56</f>
        <v>3658</v>
      </c>
      <c r="Q56" s="11">
        <f>+'[2]summary'!Q56</f>
        <v>2381</v>
      </c>
      <c r="R56" s="11">
        <f>'[3]data entry'!$F$73</f>
        <v>2109</v>
      </c>
      <c r="S56" s="12">
        <f t="shared" si="2"/>
        <v>-0.11423771524569509</v>
      </c>
      <c r="T56" s="44"/>
    </row>
    <row r="57" spans="1:19" s="24" customFormat="1" ht="14.25">
      <c r="A57" s="16" t="s">
        <v>15</v>
      </c>
      <c r="B57" s="17">
        <v>18108</v>
      </c>
      <c r="C57" s="17">
        <v>20684</v>
      </c>
      <c r="D57" s="17">
        <v>16091</v>
      </c>
      <c r="E57" s="17">
        <v>11525</v>
      </c>
      <c r="F57" s="17">
        <v>15795</v>
      </c>
      <c r="G57" s="17">
        <v>15482</v>
      </c>
      <c r="H57" s="17">
        <v>16454</v>
      </c>
      <c r="I57" s="17">
        <v>15393</v>
      </c>
      <c r="J57" s="17">
        <v>12652</v>
      </c>
      <c r="K57" s="17">
        <v>16640</v>
      </c>
      <c r="L57" s="17">
        <v>17084</v>
      </c>
      <c r="M57" s="17">
        <v>17066</v>
      </c>
      <c r="N57" s="17">
        <v>17668</v>
      </c>
      <c r="O57" s="17">
        <v>20545</v>
      </c>
      <c r="P57" s="17">
        <f>SUM(P54:P56)</f>
        <v>21038</v>
      </c>
      <c r="Q57" s="17">
        <f>SUM(Q54:Q56)</f>
        <v>13854</v>
      </c>
      <c r="R57" s="17">
        <f>SUM(R54:R56)</f>
        <v>12818</v>
      </c>
      <c r="S57" s="18">
        <f t="shared" si="2"/>
        <v>-0.07477984697560272</v>
      </c>
    </row>
    <row r="58" spans="1:19" s="36" customFormat="1" ht="15">
      <c r="A58" s="3" t="s">
        <v>16</v>
      </c>
      <c r="B58" s="7">
        <v>4931</v>
      </c>
      <c r="C58" s="7">
        <v>5875</v>
      </c>
      <c r="D58" s="7">
        <v>823</v>
      </c>
      <c r="E58" s="7">
        <v>3755</v>
      </c>
      <c r="F58" s="7">
        <v>4449</v>
      </c>
      <c r="G58" s="35">
        <v>4182</v>
      </c>
      <c r="H58" s="35">
        <v>3431</v>
      </c>
      <c r="I58" s="7">
        <v>3652</v>
      </c>
      <c r="J58" s="7">
        <v>2758</v>
      </c>
      <c r="K58" s="10">
        <v>4231</v>
      </c>
      <c r="L58" s="10">
        <v>3735</v>
      </c>
      <c r="M58" s="11">
        <v>3640</v>
      </c>
      <c r="N58" s="11">
        <v>4084</v>
      </c>
      <c r="O58" s="11">
        <f>'[4]data entry'!F74</f>
        <v>4782</v>
      </c>
      <c r="P58" s="11">
        <f>+'[1]summary'!P58</f>
        <v>3594</v>
      </c>
      <c r="Q58" s="11">
        <f>+'[2]summary'!Q58</f>
        <v>2872</v>
      </c>
      <c r="R58" s="11">
        <f>'[3]data entry'!$F$74</f>
        <v>3132</v>
      </c>
      <c r="S58" s="12">
        <f t="shared" si="2"/>
        <v>0.0905292479108635</v>
      </c>
    </row>
    <row r="59" spans="1:20" s="36" customFormat="1" ht="15">
      <c r="A59" s="3" t="s">
        <v>17</v>
      </c>
      <c r="B59" s="7">
        <v>6215</v>
      </c>
      <c r="C59" s="7">
        <v>7510</v>
      </c>
      <c r="D59" s="7">
        <v>1213</v>
      </c>
      <c r="E59" s="7">
        <v>4801</v>
      </c>
      <c r="F59" s="7">
        <v>6007</v>
      </c>
      <c r="G59" s="35">
        <v>4154</v>
      </c>
      <c r="H59" s="35">
        <v>2960</v>
      </c>
      <c r="I59" s="35">
        <v>4723</v>
      </c>
      <c r="J59" s="35">
        <v>3812</v>
      </c>
      <c r="K59" s="10">
        <v>4659</v>
      </c>
      <c r="L59" s="10">
        <v>3703</v>
      </c>
      <c r="M59" s="11">
        <v>5364</v>
      </c>
      <c r="N59" s="11">
        <v>6627</v>
      </c>
      <c r="O59" s="11">
        <f>'[4]data entry'!F75</f>
        <v>7742</v>
      </c>
      <c r="P59" s="11">
        <f>+'[1]summary'!P59</f>
        <v>3760</v>
      </c>
      <c r="Q59" s="11">
        <f>+'[2]summary'!Q59</f>
        <v>4674</v>
      </c>
      <c r="R59" s="11">
        <f>'[3]data entry'!$F$75</f>
        <v>3618</v>
      </c>
      <c r="S59" s="12">
        <f t="shared" si="2"/>
        <v>-0.22593068035943517</v>
      </c>
      <c r="T59" s="38"/>
    </row>
    <row r="60" spans="1:20" s="36" customFormat="1" ht="15">
      <c r="A60" s="3" t="s">
        <v>18</v>
      </c>
      <c r="B60" s="7">
        <v>6643</v>
      </c>
      <c r="C60" s="7">
        <v>7644</v>
      </c>
      <c r="D60" s="7">
        <v>1928</v>
      </c>
      <c r="E60" s="7">
        <v>5373</v>
      </c>
      <c r="F60" s="7">
        <v>6363</v>
      </c>
      <c r="G60" s="35">
        <v>4234</v>
      </c>
      <c r="H60" s="35">
        <v>3575</v>
      </c>
      <c r="I60" s="35">
        <v>5469</v>
      </c>
      <c r="J60" s="35">
        <v>3747</v>
      </c>
      <c r="K60" s="10">
        <v>5325</v>
      </c>
      <c r="L60" s="10">
        <v>5727</v>
      </c>
      <c r="M60" s="11">
        <v>7109</v>
      </c>
      <c r="N60" s="11">
        <v>9088</v>
      </c>
      <c r="O60" s="11">
        <f>'[4]data entry'!F76</f>
        <v>8375</v>
      </c>
      <c r="P60" s="11">
        <f>+'[1]summary'!P60</f>
        <v>5145</v>
      </c>
      <c r="Q60" s="11">
        <f>+'[2]summary'!Q60</f>
        <v>4088</v>
      </c>
      <c r="R60" s="11">
        <f>'[3]data entry'!$F$76</f>
        <v>4743</v>
      </c>
      <c r="S60" s="12">
        <f t="shared" si="2"/>
        <v>0.16022504892367906</v>
      </c>
      <c r="T60" s="45"/>
    </row>
    <row r="61" spans="1:19" s="24" customFormat="1" ht="14.25">
      <c r="A61" s="16" t="s">
        <v>19</v>
      </c>
      <c r="B61" s="17">
        <v>17789</v>
      </c>
      <c r="C61" s="17">
        <v>21029</v>
      </c>
      <c r="D61" s="17">
        <v>3964</v>
      </c>
      <c r="E61" s="17">
        <v>13929</v>
      </c>
      <c r="F61" s="17">
        <v>16819</v>
      </c>
      <c r="G61" s="17">
        <v>12570</v>
      </c>
      <c r="H61" s="17">
        <v>9966</v>
      </c>
      <c r="I61" s="17">
        <v>13844</v>
      </c>
      <c r="J61" s="17">
        <v>10317</v>
      </c>
      <c r="K61" s="17">
        <v>14215</v>
      </c>
      <c r="L61" s="17">
        <v>13165</v>
      </c>
      <c r="M61" s="17">
        <v>16113</v>
      </c>
      <c r="N61" s="17">
        <v>19799</v>
      </c>
      <c r="O61" s="17">
        <f>SUM(O58:O60)</f>
        <v>20899</v>
      </c>
      <c r="P61" s="17">
        <f>SUM(P58:P60)</f>
        <v>12499</v>
      </c>
      <c r="Q61" s="17">
        <f>SUM(Q58:Q60)</f>
        <v>11634</v>
      </c>
      <c r="R61" s="17">
        <f>SUM(R58:R60)</f>
        <v>11493</v>
      </c>
      <c r="S61" s="18">
        <f t="shared" si="2"/>
        <v>-0.012119649303764827</v>
      </c>
    </row>
    <row r="62" spans="1:19" s="24" customFormat="1" ht="14.25">
      <c r="A62" s="28" t="s">
        <v>20</v>
      </c>
      <c r="B62" s="29">
        <v>73692</v>
      </c>
      <c r="C62" s="29">
        <v>82075</v>
      </c>
      <c r="D62" s="29">
        <v>68555</v>
      </c>
      <c r="E62" s="29">
        <v>48741</v>
      </c>
      <c r="F62" s="29">
        <v>70684</v>
      </c>
      <c r="G62" s="29">
        <v>69922</v>
      </c>
      <c r="H62" s="29">
        <v>59947</v>
      </c>
      <c r="I62" s="29">
        <v>68680</v>
      </c>
      <c r="J62" s="29">
        <v>57009</v>
      </c>
      <c r="K62" s="29">
        <v>67149</v>
      </c>
      <c r="L62" s="29">
        <v>62367</v>
      </c>
      <c r="M62" s="29">
        <v>66801</v>
      </c>
      <c r="N62" s="29">
        <v>81102</v>
      </c>
      <c r="O62" s="29">
        <f>O61+O57+O53+O49</f>
        <v>94283</v>
      </c>
      <c r="P62" s="29">
        <f>P61+P57+P53+P49</f>
        <v>86415</v>
      </c>
      <c r="Q62" s="29">
        <f>Q61+Q57+Q53+Q49</f>
        <v>59577</v>
      </c>
      <c r="R62" s="29">
        <f>R61+R57+R53+R49</f>
        <v>54224</v>
      </c>
      <c r="S62" s="30">
        <f>(R62-Q62)/Q62</f>
        <v>-0.08985010994175605</v>
      </c>
    </row>
    <row r="63" spans="1:18" s="24" customFormat="1" ht="15">
      <c r="A63" s="40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15"/>
      <c r="Q63" s="41"/>
      <c r="R63" s="42"/>
    </row>
    <row r="64" spans="1:19" s="2" customFormat="1" ht="20.25">
      <c r="A64" s="131" t="s">
        <v>24</v>
      </c>
      <c r="B64" s="132"/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132"/>
      <c r="S64" s="133"/>
    </row>
    <row r="65" spans="1:19" s="1" customFormat="1" ht="42.75">
      <c r="A65" s="3" t="s">
        <v>22</v>
      </c>
      <c r="B65" s="3">
        <v>1993</v>
      </c>
      <c r="C65" s="3">
        <v>1994</v>
      </c>
      <c r="D65" s="3">
        <v>1995</v>
      </c>
      <c r="E65" s="3">
        <v>1996</v>
      </c>
      <c r="F65" s="3">
        <v>1997</v>
      </c>
      <c r="G65" s="3">
        <v>1998</v>
      </c>
      <c r="H65" s="3">
        <v>1999</v>
      </c>
      <c r="I65" s="4">
        <v>2000</v>
      </c>
      <c r="J65" s="4">
        <v>2001</v>
      </c>
      <c r="K65" s="46">
        <v>2002</v>
      </c>
      <c r="L65" s="46">
        <v>2003</v>
      </c>
      <c r="M65" s="46">
        <v>2004</v>
      </c>
      <c r="N65" s="46">
        <v>2005</v>
      </c>
      <c r="O65" s="46">
        <v>2006</v>
      </c>
      <c r="P65" s="46">
        <v>2007</v>
      </c>
      <c r="Q65" s="46">
        <v>2008</v>
      </c>
      <c r="R65" s="3">
        <v>2009</v>
      </c>
      <c r="S65" s="6" t="s">
        <v>3</v>
      </c>
    </row>
    <row r="66" spans="1:19" s="13" customFormat="1" ht="15">
      <c r="A66" s="3" t="s">
        <v>4</v>
      </c>
      <c r="B66" s="11">
        <v>17057</v>
      </c>
      <c r="C66" s="11">
        <v>18872</v>
      </c>
      <c r="D66" s="11">
        <v>21902</v>
      </c>
      <c r="E66" s="11">
        <v>13469</v>
      </c>
      <c r="F66" s="11">
        <v>19422</v>
      </c>
      <c r="G66" s="10">
        <v>21508</v>
      </c>
      <c r="H66" s="10">
        <v>20331</v>
      </c>
      <c r="I66" s="10">
        <v>18178</v>
      </c>
      <c r="J66" s="10">
        <v>20570</v>
      </c>
      <c r="K66" s="10">
        <v>17197</v>
      </c>
      <c r="L66" s="10">
        <v>17603</v>
      </c>
      <c r="M66" s="11">
        <v>19413</v>
      </c>
      <c r="N66" s="11">
        <v>22369</v>
      </c>
      <c r="O66" s="11">
        <v>23759</v>
      </c>
      <c r="P66" s="11">
        <f>+'[1]summary'!P66</f>
        <v>27066</v>
      </c>
      <c r="Q66" s="11">
        <f>'[2]summary'!Q66</f>
        <v>23303</v>
      </c>
      <c r="R66" s="11">
        <f>'[3]data entry'!$F$4</f>
        <v>19293</v>
      </c>
      <c r="S66" s="12">
        <f>(R66-Q66)/Q66</f>
        <v>-0.1720808479594902</v>
      </c>
    </row>
    <row r="67" spans="1:19" s="13" customFormat="1" ht="15">
      <c r="A67" s="3" t="s">
        <v>5</v>
      </c>
      <c r="B67" s="11">
        <v>17745</v>
      </c>
      <c r="C67" s="11">
        <v>19653</v>
      </c>
      <c r="D67" s="11">
        <v>21015</v>
      </c>
      <c r="E67" s="11">
        <v>15103</v>
      </c>
      <c r="F67" s="11">
        <v>18250</v>
      </c>
      <c r="G67" s="10">
        <v>20052</v>
      </c>
      <c r="H67" s="10">
        <v>18755</v>
      </c>
      <c r="I67" s="10">
        <v>20477</v>
      </c>
      <c r="J67" s="10">
        <v>19787</v>
      </c>
      <c r="K67" s="10">
        <v>18383</v>
      </c>
      <c r="L67" s="10">
        <v>17225</v>
      </c>
      <c r="M67" s="11">
        <v>19885</v>
      </c>
      <c r="N67" s="11">
        <v>22959</v>
      </c>
      <c r="O67" s="11">
        <v>23618</v>
      </c>
      <c r="P67" s="11">
        <f>+'[1]summary'!P67</f>
        <v>25662</v>
      </c>
      <c r="Q67" s="11">
        <f>'[2]summary'!Q67</f>
        <v>22277</v>
      </c>
      <c r="R67" s="11">
        <f>'[3]data entry'!$F$5</f>
        <v>17390</v>
      </c>
      <c r="S67" s="12">
        <f aca="true" t="shared" si="3" ref="S67:S81">(R67-Q67)/Q67</f>
        <v>-0.2193742424922566</v>
      </c>
    </row>
    <row r="68" spans="1:19" s="13" customFormat="1" ht="15">
      <c r="A68" s="3" t="s">
        <v>6</v>
      </c>
      <c r="B68" s="11">
        <v>16435</v>
      </c>
      <c r="C68" s="11">
        <v>20929</v>
      </c>
      <c r="D68" s="11">
        <v>22605</v>
      </c>
      <c r="E68" s="11">
        <v>14834</v>
      </c>
      <c r="F68" s="11">
        <v>22936</v>
      </c>
      <c r="G68" s="10">
        <v>21886</v>
      </c>
      <c r="H68" s="10">
        <v>22869</v>
      </c>
      <c r="I68" s="10">
        <v>23231</v>
      </c>
      <c r="J68" s="10">
        <v>21364</v>
      </c>
      <c r="K68" s="10">
        <v>23055</v>
      </c>
      <c r="L68" s="10">
        <v>19681</v>
      </c>
      <c r="M68" s="11">
        <v>21213</v>
      </c>
      <c r="N68" s="11">
        <v>26510</v>
      </c>
      <c r="O68" s="11">
        <v>27240</v>
      </c>
      <c r="P68" s="11">
        <f>+'[1]summary'!P68</f>
        <v>30937</v>
      </c>
      <c r="Q68" s="11">
        <f>'[2]summary'!Q68</f>
        <v>25321</v>
      </c>
      <c r="R68" s="11">
        <f>'[3]data entry'!$F$6</f>
        <v>20002</v>
      </c>
      <c r="S68" s="12">
        <f t="shared" si="3"/>
        <v>-0.21006279372852574</v>
      </c>
    </row>
    <row r="69" spans="1:19" s="1" customFormat="1" ht="14.25">
      <c r="A69" s="16" t="s">
        <v>7</v>
      </c>
      <c r="B69" s="17">
        <v>51237</v>
      </c>
      <c r="C69" s="17">
        <v>59454</v>
      </c>
      <c r="D69" s="17">
        <v>65522</v>
      </c>
      <c r="E69" s="17">
        <v>43406</v>
      </c>
      <c r="F69" s="17">
        <v>60608</v>
      </c>
      <c r="G69" s="17">
        <v>63446</v>
      </c>
      <c r="H69" s="17">
        <v>61955</v>
      </c>
      <c r="I69" s="17">
        <v>61886</v>
      </c>
      <c r="J69" s="17">
        <v>61721</v>
      </c>
      <c r="K69" s="17">
        <v>58635</v>
      </c>
      <c r="L69" s="17">
        <v>54509</v>
      </c>
      <c r="M69" s="17">
        <v>60511</v>
      </c>
      <c r="N69" s="17">
        <v>71838</v>
      </c>
      <c r="O69" s="17">
        <v>74617</v>
      </c>
      <c r="P69" s="17">
        <f>SUM(P66:P68)</f>
        <v>83665</v>
      </c>
      <c r="Q69" s="17">
        <f>SUM(Q66:Q68)</f>
        <v>70901</v>
      </c>
      <c r="R69" s="17">
        <f>SUM(R66:R68)</f>
        <v>56685</v>
      </c>
      <c r="S69" s="18">
        <f t="shared" si="3"/>
        <v>-0.200504929408612</v>
      </c>
    </row>
    <row r="70" spans="1:19" s="13" customFormat="1" ht="15">
      <c r="A70" s="3" t="s">
        <v>8</v>
      </c>
      <c r="B70" s="11">
        <v>18383</v>
      </c>
      <c r="C70" s="11">
        <v>19659</v>
      </c>
      <c r="D70" s="11">
        <v>22246</v>
      </c>
      <c r="E70" s="11">
        <v>16635</v>
      </c>
      <c r="F70" s="11">
        <v>17831</v>
      </c>
      <c r="G70" s="10">
        <v>21045</v>
      </c>
      <c r="H70" s="10">
        <v>20860</v>
      </c>
      <c r="I70" s="7">
        <v>21887</v>
      </c>
      <c r="J70" s="7">
        <v>22373</v>
      </c>
      <c r="K70" s="10">
        <v>20390</v>
      </c>
      <c r="L70" s="10">
        <v>19071</v>
      </c>
      <c r="M70" s="11">
        <v>22666</v>
      </c>
      <c r="N70" s="11">
        <v>22348</v>
      </c>
      <c r="O70" s="11">
        <v>29280</v>
      </c>
      <c r="P70" s="11">
        <f>+'[1]summary'!P70</f>
        <v>29012</v>
      </c>
      <c r="Q70" s="11">
        <f>'[2]summary'!Q70</f>
        <v>21795</v>
      </c>
      <c r="R70" s="11">
        <f>'[3]data entry'!$F$7</f>
        <v>20530</v>
      </c>
      <c r="S70" s="12">
        <f t="shared" si="3"/>
        <v>-0.05804083505391145</v>
      </c>
    </row>
    <row r="71" spans="1:19" s="13" customFormat="1" ht="15">
      <c r="A71" s="3" t="s">
        <v>9</v>
      </c>
      <c r="B71" s="11">
        <v>15301</v>
      </c>
      <c r="C71" s="11">
        <v>16872</v>
      </c>
      <c r="D71" s="11">
        <v>16973</v>
      </c>
      <c r="E71" s="11">
        <v>14983</v>
      </c>
      <c r="F71" s="11">
        <v>17136</v>
      </c>
      <c r="G71" s="10">
        <v>18694</v>
      </c>
      <c r="H71" s="10">
        <v>18264</v>
      </c>
      <c r="I71" s="10">
        <v>19448</v>
      </c>
      <c r="J71" s="10">
        <v>18443</v>
      </c>
      <c r="K71" s="10">
        <v>18874</v>
      </c>
      <c r="L71" s="10">
        <v>19072</v>
      </c>
      <c r="M71" s="11">
        <v>19351</v>
      </c>
      <c r="N71" s="11">
        <v>19863</v>
      </c>
      <c r="O71" s="11">
        <v>23241</v>
      </c>
      <c r="P71" s="11">
        <f>+'[1]summary'!P71</f>
        <v>25015</v>
      </c>
      <c r="Q71" s="11">
        <f>'[2]summary'!Q71</f>
        <v>22939</v>
      </c>
      <c r="R71" s="11">
        <f>'[3]data entry'!$F$8</f>
        <v>17103</v>
      </c>
      <c r="S71" s="12">
        <f t="shared" si="3"/>
        <v>-0.2544138802912071</v>
      </c>
    </row>
    <row r="72" spans="1:19" s="13" customFormat="1" ht="15">
      <c r="A72" s="3" t="s">
        <v>10</v>
      </c>
      <c r="B72" s="11">
        <v>13010</v>
      </c>
      <c r="C72" s="11">
        <v>13885</v>
      </c>
      <c r="D72" s="11">
        <v>15007</v>
      </c>
      <c r="E72" s="11">
        <v>12878</v>
      </c>
      <c r="F72" s="11">
        <v>14349</v>
      </c>
      <c r="G72" s="10">
        <v>15877</v>
      </c>
      <c r="H72" s="10">
        <v>16282</v>
      </c>
      <c r="I72" s="10">
        <v>18049</v>
      </c>
      <c r="J72" s="10">
        <v>16967</v>
      </c>
      <c r="K72" s="10">
        <v>16502</v>
      </c>
      <c r="L72" s="10">
        <v>15711</v>
      </c>
      <c r="M72" s="11">
        <v>17568</v>
      </c>
      <c r="N72" s="11">
        <v>18804</v>
      </c>
      <c r="O72" s="11">
        <v>22145</v>
      </c>
      <c r="P72" s="11">
        <f>+'[1]summary'!P72</f>
        <v>23683</v>
      </c>
      <c r="Q72" s="11">
        <f>'[2]summary'!Q72</f>
        <v>20160</v>
      </c>
      <c r="R72" s="11">
        <f>'[3]data entry'!$F$9</f>
        <v>17077</v>
      </c>
      <c r="S72" s="12">
        <f t="shared" si="3"/>
        <v>-0.1529265873015873</v>
      </c>
    </row>
    <row r="73" spans="1:19" s="24" customFormat="1" ht="14.25">
      <c r="A73" s="16" t="s">
        <v>11</v>
      </c>
      <c r="B73" s="17">
        <v>46694</v>
      </c>
      <c r="C73" s="17">
        <v>50416</v>
      </c>
      <c r="D73" s="17">
        <v>54226</v>
      </c>
      <c r="E73" s="17">
        <v>44496</v>
      </c>
      <c r="F73" s="17">
        <v>49316</v>
      </c>
      <c r="G73" s="17">
        <v>55616</v>
      </c>
      <c r="H73" s="17">
        <v>55406</v>
      </c>
      <c r="I73" s="17">
        <v>59384</v>
      </c>
      <c r="J73" s="17">
        <v>57783</v>
      </c>
      <c r="K73" s="17">
        <v>55766</v>
      </c>
      <c r="L73" s="17">
        <v>53854</v>
      </c>
      <c r="M73" s="17">
        <v>59585</v>
      </c>
      <c r="N73" s="17">
        <v>61015</v>
      </c>
      <c r="O73" s="17">
        <v>74666</v>
      </c>
      <c r="P73" s="17">
        <f>SUM(P70:P72)</f>
        <v>77710</v>
      </c>
      <c r="Q73" s="17">
        <f>SUM(Q70:Q72)</f>
        <v>64894</v>
      </c>
      <c r="R73" s="17">
        <f>SUM(R70:R72)</f>
        <v>54710</v>
      </c>
      <c r="S73" s="18">
        <f t="shared" si="3"/>
        <v>-0.15693284433075477</v>
      </c>
    </row>
    <row r="74" spans="1:19" s="13" customFormat="1" ht="15">
      <c r="A74" s="3" t="s">
        <v>12</v>
      </c>
      <c r="B74" s="11">
        <v>17667</v>
      </c>
      <c r="C74" s="11">
        <v>19374</v>
      </c>
      <c r="D74" s="11">
        <v>18868</v>
      </c>
      <c r="E74" s="11">
        <v>13415</v>
      </c>
      <c r="F74" s="11">
        <v>18582</v>
      </c>
      <c r="G74" s="10">
        <v>19180</v>
      </c>
      <c r="H74" s="10">
        <v>21162</v>
      </c>
      <c r="I74" s="10">
        <v>21335</v>
      </c>
      <c r="J74" s="10">
        <v>19480</v>
      </c>
      <c r="K74" s="10">
        <v>19684</v>
      </c>
      <c r="L74" s="10">
        <v>21251</v>
      </c>
      <c r="M74" s="11">
        <v>22915</v>
      </c>
      <c r="N74" s="11">
        <v>23874</v>
      </c>
      <c r="O74" s="11">
        <v>25971</v>
      </c>
      <c r="P74" s="11">
        <f>+'[1]summary'!P74</f>
        <v>27506</v>
      </c>
      <c r="Q74" s="11">
        <f>'[2]summary'!Q74</f>
        <v>23647</v>
      </c>
      <c r="R74" s="11">
        <f>'[3]data entry'!$F$10</f>
        <v>20124</v>
      </c>
      <c r="S74" s="12">
        <f t="shared" si="3"/>
        <v>-0.14898295766904893</v>
      </c>
    </row>
    <row r="75" spans="1:19" s="13" customFormat="1" ht="15">
      <c r="A75" s="3" t="s">
        <v>13</v>
      </c>
      <c r="B75" s="11">
        <v>18924</v>
      </c>
      <c r="C75" s="11">
        <v>21300</v>
      </c>
      <c r="D75" s="11">
        <v>22017</v>
      </c>
      <c r="E75" s="11">
        <v>18597</v>
      </c>
      <c r="F75" s="11">
        <v>21238</v>
      </c>
      <c r="G75" s="10">
        <v>21337</v>
      </c>
      <c r="H75" s="10">
        <v>23064</v>
      </c>
      <c r="I75" s="7">
        <v>21881</v>
      </c>
      <c r="J75" s="7">
        <v>21224</v>
      </c>
      <c r="K75" s="10">
        <v>22176</v>
      </c>
      <c r="L75" s="10">
        <v>23277</v>
      </c>
      <c r="M75" s="11">
        <v>24132</v>
      </c>
      <c r="N75" s="11">
        <v>22398</v>
      </c>
      <c r="O75" s="11">
        <v>26584</v>
      </c>
      <c r="P75" s="11">
        <f>+'[1]summary'!P75</f>
        <v>28596</v>
      </c>
      <c r="Q75" s="11">
        <f>'[2]summary'!Q75</f>
        <v>25244</v>
      </c>
      <c r="R75" s="11">
        <f>'[3]data entry'!$F$11</f>
        <v>20428</v>
      </c>
      <c r="S75" s="12">
        <f t="shared" si="3"/>
        <v>-0.19077800665504674</v>
      </c>
    </row>
    <row r="76" spans="1:19" s="13" customFormat="1" ht="15">
      <c r="A76" s="3" t="s">
        <v>14</v>
      </c>
      <c r="B76" s="11">
        <v>11615</v>
      </c>
      <c r="C76" s="11">
        <v>12308</v>
      </c>
      <c r="D76" s="11">
        <v>5875</v>
      </c>
      <c r="E76" s="11">
        <v>8971</v>
      </c>
      <c r="F76" s="11">
        <v>9696</v>
      </c>
      <c r="G76" s="10">
        <v>10239</v>
      </c>
      <c r="H76" s="10">
        <v>12422</v>
      </c>
      <c r="I76" s="10">
        <v>11443</v>
      </c>
      <c r="J76" s="10">
        <v>10685</v>
      </c>
      <c r="K76" s="10">
        <v>10570</v>
      </c>
      <c r="L76" s="10">
        <v>10982</v>
      </c>
      <c r="M76" s="11">
        <v>12418</v>
      </c>
      <c r="N76" s="11">
        <v>12371</v>
      </c>
      <c r="O76" s="11">
        <v>15229</v>
      </c>
      <c r="P76" s="11">
        <f>+'[1]summary'!P76</f>
        <v>15532</v>
      </c>
      <c r="Q76" s="11">
        <f>'[2]summary'!Q76</f>
        <v>12676</v>
      </c>
      <c r="R76" s="11">
        <f>'[3]data entry'!$F$12</f>
        <v>10413</v>
      </c>
      <c r="S76" s="12">
        <f t="shared" si="3"/>
        <v>-0.1785263490059956</v>
      </c>
    </row>
    <row r="77" spans="1:19" s="24" customFormat="1" ht="14.25">
      <c r="A77" s="16" t="s">
        <v>15</v>
      </c>
      <c r="B77" s="17">
        <v>48206</v>
      </c>
      <c r="C77" s="17">
        <v>52982</v>
      </c>
      <c r="D77" s="17">
        <v>46760</v>
      </c>
      <c r="E77" s="17">
        <v>40983</v>
      </c>
      <c r="F77" s="17">
        <v>49516</v>
      </c>
      <c r="G77" s="17">
        <v>50756</v>
      </c>
      <c r="H77" s="17">
        <v>56648</v>
      </c>
      <c r="I77" s="17">
        <v>54659</v>
      </c>
      <c r="J77" s="17">
        <v>51389</v>
      </c>
      <c r="K77" s="17">
        <v>52430</v>
      </c>
      <c r="L77" s="17">
        <v>55510</v>
      </c>
      <c r="M77" s="17">
        <v>59465</v>
      </c>
      <c r="N77" s="17">
        <v>58643</v>
      </c>
      <c r="O77" s="17">
        <v>67784</v>
      </c>
      <c r="P77" s="17">
        <f>SUM(P74:P76)</f>
        <v>71634</v>
      </c>
      <c r="Q77" s="17">
        <f>SUM(Q74:Q76)</f>
        <v>61567</v>
      </c>
      <c r="R77" s="17">
        <f>SUM(R74:R76)</f>
        <v>50965</v>
      </c>
      <c r="S77" s="18">
        <f t="shared" si="3"/>
        <v>-0.17220264102522456</v>
      </c>
    </row>
    <row r="78" spans="1:19" s="13" customFormat="1" ht="15">
      <c r="A78" s="3" t="s">
        <v>16</v>
      </c>
      <c r="B78" s="11">
        <v>14012</v>
      </c>
      <c r="C78" s="11">
        <v>15399</v>
      </c>
      <c r="D78" s="11">
        <v>6685</v>
      </c>
      <c r="E78" s="11">
        <v>12587</v>
      </c>
      <c r="F78" s="11">
        <v>13524</v>
      </c>
      <c r="G78" s="10">
        <v>13751</v>
      </c>
      <c r="H78" s="10">
        <v>12907</v>
      </c>
      <c r="I78" s="10">
        <v>13196</v>
      </c>
      <c r="J78" s="10">
        <v>11007</v>
      </c>
      <c r="K78" s="10">
        <v>11482</v>
      </c>
      <c r="L78" s="10">
        <v>13341</v>
      </c>
      <c r="M78" s="11">
        <v>14048</v>
      </c>
      <c r="N78" s="11">
        <v>14032</v>
      </c>
      <c r="O78" s="11">
        <f>'[4]data entry'!F13</f>
        <v>16546</v>
      </c>
      <c r="P78" s="11">
        <f>+'[1]summary'!P78</f>
        <v>16385</v>
      </c>
      <c r="Q78" s="11">
        <f>'[2]summary'!Q78</f>
        <v>13255</v>
      </c>
      <c r="R78" s="11">
        <f>'[3]data entry'!$F$13</f>
        <v>14007</v>
      </c>
      <c r="S78" s="12">
        <f t="shared" si="3"/>
        <v>0.056733308185590345</v>
      </c>
    </row>
    <row r="79" spans="1:19" s="13" customFormat="1" ht="15">
      <c r="A79" s="3" t="s">
        <v>17</v>
      </c>
      <c r="B79" s="11">
        <v>16103</v>
      </c>
      <c r="C79" s="11">
        <v>17241</v>
      </c>
      <c r="D79" s="11">
        <v>8304</v>
      </c>
      <c r="E79" s="11">
        <v>15368</v>
      </c>
      <c r="F79" s="11">
        <v>17106</v>
      </c>
      <c r="G79" s="10">
        <v>14423</v>
      </c>
      <c r="H79" s="10">
        <v>11750</v>
      </c>
      <c r="I79" s="10">
        <v>16436</v>
      </c>
      <c r="J79" s="10">
        <v>14545</v>
      </c>
      <c r="K79" s="10">
        <v>16389</v>
      </c>
      <c r="L79" s="10">
        <v>15842</v>
      </c>
      <c r="M79" s="11">
        <v>17707</v>
      </c>
      <c r="N79" s="11">
        <v>20012</v>
      </c>
      <c r="O79" s="11">
        <f>'[4]data entry'!F14</f>
        <v>22945</v>
      </c>
      <c r="P79" s="11">
        <f>+'[1]summary'!P79</f>
        <v>20053</v>
      </c>
      <c r="Q79" s="11">
        <f>'[2]summary'!Q79</f>
        <v>18599</v>
      </c>
      <c r="R79" s="11">
        <f>'[3]data entry'!$F$14</f>
        <v>15850</v>
      </c>
      <c r="S79" s="12">
        <f t="shared" si="3"/>
        <v>-0.14780364535727727</v>
      </c>
    </row>
    <row r="80" spans="1:19" s="13" customFormat="1" ht="15">
      <c r="A80" s="3" t="s">
        <v>18</v>
      </c>
      <c r="B80" s="11">
        <v>20781</v>
      </c>
      <c r="C80" s="11">
        <v>23197</v>
      </c>
      <c r="D80" s="11">
        <v>14604</v>
      </c>
      <c r="E80" s="11">
        <v>20139</v>
      </c>
      <c r="F80" s="11">
        <v>22619</v>
      </c>
      <c r="G80" s="10">
        <v>20935</v>
      </c>
      <c r="H80" s="10">
        <v>20451</v>
      </c>
      <c r="I80" s="7">
        <v>24285</v>
      </c>
      <c r="J80" s="7">
        <v>19545</v>
      </c>
      <c r="K80" s="10">
        <v>20780</v>
      </c>
      <c r="L80" s="10">
        <v>24467</v>
      </c>
      <c r="M80" s="11">
        <v>26287</v>
      </c>
      <c r="N80" s="11">
        <v>28214</v>
      </c>
      <c r="O80" s="11">
        <f>'[4]data entry'!F15</f>
        <v>30620</v>
      </c>
      <c r="P80" s="11">
        <f>+'[1]summary'!P80</f>
        <v>27403</v>
      </c>
      <c r="Q80" s="11">
        <f>'[2]summary'!Q80</f>
        <v>22031</v>
      </c>
      <c r="R80" s="11">
        <f>'[3]data entry'!$F$15</f>
        <v>21903</v>
      </c>
      <c r="S80" s="12">
        <f t="shared" si="3"/>
        <v>-0.005809995007035541</v>
      </c>
    </row>
    <row r="81" spans="1:19" s="24" customFormat="1" ht="14.25">
      <c r="A81" s="16" t="s">
        <v>19</v>
      </c>
      <c r="B81" s="17">
        <v>50896</v>
      </c>
      <c r="C81" s="17">
        <v>55837</v>
      </c>
      <c r="D81" s="17">
        <v>29593</v>
      </c>
      <c r="E81" s="17">
        <v>48094</v>
      </c>
      <c r="F81" s="17">
        <v>53249</v>
      </c>
      <c r="G81" s="17">
        <v>49109</v>
      </c>
      <c r="H81" s="17">
        <v>45108</v>
      </c>
      <c r="I81" s="17">
        <v>53917</v>
      </c>
      <c r="J81" s="17">
        <v>45097</v>
      </c>
      <c r="K81" s="17">
        <v>48651</v>
      </c>
      <c r="L81" s="17">
        <v>53650</v>
      </c>
      <c r="M81" s="17">
        <v>58042</v>
      </c>
      <c r="N81" s="17">
        <v>62258</v>
      </c>
      <c r="O81" s="17">
        <f>SUM(O78:O80)</f>
        <v>70111</v>
      </c>
      <c r="P81" s="17">
        <f>SUM(P78:P80)</f>
        <v>63841</v>
      </c>
      <c r="Q81" s="17">
        <f>SUM(Q78:Q80)</f>
        <v>53885</v>
      </c>
      <c r="R81" s="17">
        <f>SUM(R78:R80)</f>
        <v>51760</v>
      </c>
      <c r="S81" s="18">
        <f t="shared" si="3"/>
        <v>-0.039435835575763196</v>
      </c>
    </row>
    <row r="82" spans="1:19" s="1" customFormat="1" ht="14.25">
      <c r="A82" s="28" t="s">
        <v>20</v>
      </c>
      <c r="B82" s="47">
        <v>197033</v>
      </c>
      <c r="C82" s="47">
        <v>218689</v>
      </c>
      <c r="D82" s="47">
        <v>196101</v>
      </c>
      <c r="E82" s="47">
        <v>176979</v>
      </c>
      <c r="F82" s="47">
        <v>212689</v>
      </c>
      <c r="G82" s="47">
        <v>218927</v>
      </c>
      <c r="H82" s="47">
        <v>219117</v>
      </c>
      <c r="I82" s="47">
        <v>229846</v>
      </c>
      <c r="J82" s="47">
        <v>215990</v>
      </c>
      <c r="K82" s="47">
        <v>215482</v>
      </c>
      <c r="L82" s="47">
        <v>217523</v>
      </c>
      <c r="M82" s="47">
        <v>237603</v>
      </c>
      <c r="N82" s="47">
        <v>253754</v>
      </c>
      <c r="O82" s="47">
        <f>O81+O77+O73+O69</f>
        <v>287178</v>
      </c>
      <c r="P82" s="47">
        <f>P69+P73+P77+P81</f>
        <v>296850</v>
      </c>
      <c r="Q82" s="47">
        <f>Q69+Q73+Q77+Q81</f>
        <v>251247</v>
      </c>
      <c r="R82" s="47">
        <f>R81+R77+R73+R69</f>
        <v>214120</v>
      </c>
      <c r="S82" s="30">
        <f>(R82-Q82)/Q82</f>
        <v>-0.14777091865773523</v>
      </c>
    </row>
    <row r="83" spans="1:17" s="13" customFormat="1" ht="15">
      <c r="A83" s="1"/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15"/>
      <c r="Q83" s="21"/>
    </row>
    <row r="84" spans="1:19" s="2" customFormat="1" ht="20.25">
      <c r="A84" s="134" t="s">
        <v>25</v>
      </c>
      <c r="B84" s="134"/>
      <c r="C84" s="134"/>
      <c r="D84" s="134"/>
      <c r="E84" s="134"/>
      <c r="F84" s="134"/>
      <c r="G84" s="134"/>
      <c r="H84" s="134"/>
      <c r="I84" s="134"/>
      <c r="J84" s="134"/>
      <c r="K84" s="134"/>
      <c r="L84" s="134"/>
      <c r="M84" s="134"/>
      <c r="N84" s="134"/>
      <c r="O84" s="134"/>
      <c r="P84" s="134"/>
      <c r="Q84" s="134"/>
      <c r="R84" s="134"/>
      <c r="S84" s="134"/>
    </row>
    <row r="85" spans="1:19" s="13" customFormat="1" ht="43.5">
      <c r="A85" s="3" t="s">
        <v>22</v>
      </c>
      <c r="B85" s="4">
        <v>1993</v>
      </c>
      <c r="C85" s="4">
        <v>1994</v>
      </c>
      <c r="D85" s="4">
        <v>1995</v>
      </c>
      <c r="E85" s="4">
        <v>1996</v>
      </c>
      <c r="F85" s="4">
        <v>1997</v>
      </c>
      <c r="G85" s="4">
        <v>1998</v>
      </c>
      <c r="H85" s="4">
        <v>1999</v>
      </c>
      <c r="I85" s="4">
        <v>2000</v>
      </c>
      <c r="J85" s="4">
        <v>2001</v>
      </c>
      <c r="K85" s="4">
        <v>2002</v>
      </c>
      <c r="L85" s="4">
        <v>2003</v>
      </c>
      <c r="M85" s="4">
        <v>2004</v>
      </c>
      <c r="N85" s="4">
        <v>2005</v>
      </c>
      <c r="O85" s="4">
        <v>2006</v>
      </c>
      <c r="P85" s="4">
        <v>2007</v>
      </c>
      <c r="Q85" s="4">
        <v>2008</v>
      </c>
      <c r="R85" s="4">
        <v>2009</v>
      </c>
      <c r="S85" s="6" t="s">
        <v>3</v>
      </c>
    </row>
    <row r="86" spans="1:19" s="13" customFormat="1" ht="15">
      <c r="A86" s="3" t="s">
        <v>4</v>
      </c>
      <c r="B86" s="11">
        <v>17780</v>
      </c>
      <c r="C86" s="11">
        <v>19411</v>
      </c>
      <c r="D86" s="11">
        <v>22310</v>
      </c>
      <c r="E86" s="11">
        <v>13231</v>
      </c>
      <c r="F86" s="11">
        <v>19670</v>
      </c>
      <c r="G86" s="9">
        <v>21622</v>
      </c>
      <c r="H86" s="9">
        <v>20606</v>
      </c>
      <c r="I86" s="10">
        <v>18611</v>
      </c>
      <c r="J86" s="49">
        <v>21323</v>
      </c>
      <c r="K86" s="10">
        <v>17856</v>
      </c>
      <c r="L86" s="10">
        <v>18105</v>
      </c>
      <c r="M86" s="11">
        <v>20143</v>
      </c>
      <c r="N86" s="11">
        <v>22308</v>
      </c>
      <c r="O86" s="11">
        <v>23270</v>
      </c>
      <c r="P86" s="11">
        <f>+'[1]summary'!P86</f>
        <v>27553</v>
      </c>
      <c r="Q86" s="11">
        <f>'[2]summary'!Q86</f>
        <v>23053</v>
      </c>
      <c r="R86" s="11">
        <f>'[3]data entry'!$F$19</f>
        <v>19521</v>
      </c>
      <c r="S86" s="12">
        <f>(R86-Q86)/Q86</f>
        <v>-0.15321216327592938</v>
      </c>
    </row>
    <row r="87" spans="1:19" s="13" customFormat="1" ht="15">
      <c r="A87" s="3" t="s">
        <v>5</v>
      </c>
      <c r="B87" s="11">
        <v>17362</v>
      </c>
      <c r="C87" s="11">
        <v>19166</v>
      </c>
      <c r="D87" s="11">
        <v>20282</v>
      </c>
      <c r="E87" s="11">
        <v>14878</v>
      </c>
      <c r="F87" s="11">
        <v>17539</v>
      </c>
      <c r="G87" s="9">
        <v>19858</v>
      </c>
      <c r="H87" s="9">
        <v>18082</v>
      </c>
      <c r="I87" s="10">
        <v>20061</v>
      </c>
      <c r="J87" s="49">
        <v>18880</v>
      </c>
      <c r="K87" s="10">
        <v>17877</v>
      </c>
      <c r="L87" s="10">
        <v>16813</v>
      </c>
      <c r="M87" s="11">
        <v>19606</v>
      </c>
      <c r="N87" s="11">
        <v>21841</v>
      </c>
      <c r="O87" s="11">
        <v>22814</v>
      </c>
      <c r="P87" s="11">
        <f>+'[1]summary'!P87</f>
        <v>23916</v>
      </c>
      <c r="Q87" s="11">
        <f>'[2]summary'!Q87</f>
        <v>21569</v>
      </c>
      <c r="R87" s="11">
        <f>'[3]data entry'!$F$20</f>
        <v>17072</v>
      </c>
      <c r="S87" s="12">
        <f aca="true" t="shared" si="4" ref="S87:S101">(R87-Q87)/Q87</f>
        <v>-0.20849367147294728</v>
      </c>
    </row>
    <row r="88" spans="1:19" s="13" customFormat="1" ht="15">
      <c r="A88" s="3" t="s">
        <v>6</v>
      </c>
      <c r="B88" s="11">
        <v>16870</v>
      </c>
      <c r="C88" s="11">
        <v>20641</v>
      </c>
      <c r="D88" s="11">
        <v>23140</v>
      </c>
      <c r="E88" s="11">
        <v>14818</v>
      </c>
      <c r="F88" s="11">
        <v>23072</v>
      </c>
      <c r="G88" s="9">
        <v>22380</v>
      </c>
      <c r="H88" s="9">
        <v>22173</v>
      </c>
      <c r="I88" s="10">
        <v>22943</v>
      </c>
      <c r="J88" s="49">
        <v>21154</v>
      </c>
      <c r="K88" s="10">
        <v>22381</v>
      </c>
      <c r="L88" s="10">
        <v>19428</v>
      </c>
      <c r="M88" s="11">
        <v>21043</v>
      </c>
      <c r="N88" s="11">
        <v>26109</v>
      </c>
      <c r="O88" s="11">
        <v>27272</v>
      </c>
      <c r="P88" s="11">
        <f>+'[1]summary'!P88</f>
        <v>29858</v>
      </c>
      <c r="Q88" s="11">
        <f>'[2]summary'!Q88</f>
        <v>24835</v>
      </c>
      <c r="R88" s="11">
        <f>'[3]data entry'!$F$21</f>
        <v>20031</v>
      </c>
      <c r="S88" s="12">
        <f t="shared" si="4"/>
        <v>-0.19343668210187237</v>
      </c>
    </row>
    <row r="89" spans="1:19" s="1" customFormat="1" ht="14.25">
      <c r="A89" s="16" t="s">
        <v>7</v>
      </c>
      <c r="B89" s="17">
        <v>52012</v>
      </c>
      <c r="C89" s="17">
        <v>59218</v>
      </c>
      <c r="D89" s="17">
        <v>65732</v>
      </c>
      <c r="E89" s="17">
        <v>42927</v>
      </c>
      <c r="F89" s="17">
        <v>60281</v>
      </c>
      <c r="G89" s="17">
        <v>63860</v>
      </c>
      <c r="H89" s="17">
        <v>60861</v>
      </c>
      <c r="I89" s="17">
        <v>61615</v>
      </c>
      <c r="J89" s="17">
        <v>61357</v>
      </c>
      <c r="K89" s="17">
        <v>58114</v>
      </c>
      <c r="L89" s="17">
        <v>54346</v>
      </c>
      <c r="M89" s="17">
        <v>60792</v>
      </c>
      <c r="N89" s="17">
        <v>70258</v>
      </c>
      <c r="O89" s="17">
        <v>73356</v>
      </c>
      <c r="P89" s="17">
        <f>SUM(P86:P88)</f>
        <v>81327</v>
      </c>
      <c r="Q89" s="17">
        <f>'[2]summary'!Q89</f>
        <v>69457</v>
      </c>
      <c r="R89" s="17">
        <f>SUM(R86:R88)</f>
        <v>56624</v>
      </c>
      <c r="S89" s="18">
        <f t="shared" si="4"/>
        <v>-0.1847617950674518</v>
      </c>
    </row>
    <row r="90" spans="1:19" s="13" customFormat="1" ht="15">
      <c r="A90" s="3" t="s">
        <v>8</v>
      </c>
      <c r="B90" s="11">
        <v>18377</v>
      </c>
      <c r="C90" s="11">
        <v>20032</v>
      </c>
      <c r="D90" s="11">
        <v>22433</v>
      </c>
      <c r="E90" s="11">
        <v>16538</v>
      </c>
      <c r="F90" s="11">
        <v>17737</v>
      </c>
      <c r="G90" s="9">
        <v>20647</v>
      </c>
      <c r="H90" s="9">
        <v>21284</v>
      </c>
      <c r="I90" s="10">
        <v>22018</v>
      </c>
      <c r="J90" s="49">
        <v>21958</v>
      </c>
      <c r="K90" s="10">
        <v>20843</v>
      </c>
      <c r="L90" s="10">
        <v>19014</v>
      </c>
      <c r="M90" s="11">
        <v>22643</v>
      </c>
      <c r="N90" s="11">
        <v>22253</v>
      </c>
      <c r="O90" s="11">
        <v>28807</v>
      </c>
      <c r="P90" s="11">
        <f>+'[1]summary'!P90</f>
        <v>29132</v>
      </c>
      <c r="Q90" s="11">
        <f>'[2]summary'!Q90</f>
        <v>21089</v>
      </c>
      <c r="R90" s="11">
        <f>'[3]data entry'!$F$22</f>
        <v>20144</v>
      </c>
      <c r="S90" s="12">
        <f t="shared" si="4"/>
        <v>-0.04481009056854284</v>
      </c>
    </row>
    <row r="91" spans="1:19" s="13" customFormat="1" ht="15">
      <c r="A91" s="3" t="s">
        <v>9</v>
      </c>
      <c r="B91" s="11">
        <v>14936</v>
      </c>
      <c r="C91" s="11">
        <v>16677</v>
      </c>
      <c r="D91" s="11">
        <v>16617</v>
      </c>
      <c r="E91" s="11">
        <v>14848</v>
      </c>
      <c r="F91" s="11">
        <v>16714</v>
      </c>
      <c r="G91" s="9">
        <v>18621</v>
      </c>
      <c r="H91" s="9">
        <v>18073</v>
      </c>
      <c r="I91" s="10">
        <v>18047</v>
      </c>
      <c r="J91" s="49">
        <v>18294</v>
      </c>
      <c r="K91" s="10">
        <v>18916</v>
      </c>
      <c r="L91" s="10">
        <v>18397</v>
      </c>
      <c r="M91" s="11">
        <v>18935</v>
      </c>
      <c r="N91" s="11">
        <v>18500</v>
      </c>
      <c r="O91" s="11">
        <v>22623</v>
      </c>
      <c r="P91" s="11">
        <f>+'[1]summary'!P91</f>
        <v>23808</v>
      </c>
      <c r="Q91" s="11">
        <f>'[2]summary'!Q91</f>
        <v>22145</v>
      </c>
      <c r="R91" s="11">
        <f>'[3]data entry'!$F$23</f>
        <v>17320</v>
      </c>
      <c r="S91" s="12">
        <f t="shared" si="4"/>
        <v>-0.21788214043802212</v>
      </c>
    </row>
    <row r="92" spans="1:19" s="13" customFormat="1" ht="15">
      <c r="A92" s="3" t="s">
        <v>10</v>
      </c>
      <c r="B92" s="11">
        <v>12828</v>
      </c>
      <c r="C92" s="11">
        <v>13631</v>
      </c>
      <c r="D92" s="11">
        <v>15808</v>
      </c>
      <c r="E92" s="11">
        <v>12455</v>
      </c>
      <c r="F92" s="11">
        <v>14383</v>
      </c>
      <c r="G92" s="9">
        <v>15542</v>
      </c>
      <c r="H92" s="9">
        <v>16231</v>
      </c>
      <c r="I92" s="10">
        <v>17562</v>
      </c>
      <c r="J92" s="49">
        <v>16605</v>
      </c>
      <c r="K92" s="10">
        <v>16223</v>
      </c>
      <c r="L92" s="10">
        <v>15701</v>
      </c>
      <c r="M92" s="11">
        <v>17528</v>
      </c>
      <c r="N92" s="11">
        <v>17187</v>
      </c>
      <c r="O92" s="11">
        <v>21749</v>
      </c>
      <c r="P92" s="11">
        <f>+'[1]summary'!P92</f>
        <v>23288</v>
      </c>
      <c r="Q92" s="11">
        <f>'[2]summary'!Q92</f>
        <v>19392</v>
      </c>
      <c r="R92" s="11">
        <f>'[3]data entry'!$F$24</f>
        <v>16358</v>
      </c>
      <c r="S92" s="12">
        <f t="shared" si="4"/>
        <v>-0.15645627062706272</v>
      </c>
    </row>
    <row r="93" spans="1:19" s="24" customFormat="1" ht="14.25">
      <c r="A93" s="16" t="s">
        <v>11</v>
      </c>
      <c r="B93" s="17">
        <v>46141</v>
      </c>
      <c r="C93" s="17">
        <v>50340</v>
      </c>
      <c r="D93" s="17">
        <v>54858</v>
      </c>
      <c r="E93" s="17">
        <v>43841</v>
      </c>
      <c r="F93" s="17">
        <v>48834</v>
      </c>
      <c r="G93" s="17">
        <v>54810</v>
      </c>
      <c r="H93" s="17">
        <v>55588</v>
      </c>
      <c r="I93" s="17">
        <v>57627</v>
      </c>
      <c r="J93" s="50">
        <v>56857</v>
      </c>
      <c r="K93" s="17">
        <v>55982</v>
      </c>
      <c r="L93" s="17">
        <v>53112</v>
      </c>
      <c r="M93" s="17">
        <v>59106</v>
      </c>
      <c r="N93" s="17">
        <v>57940</v>
      </c>
      <c r="O93" s="17">
        <f>SUM(O90:O92)</f>
        <v>73179</v>
      </c>
      <c r="P93" s="17">
        <f>SUM(P90:P92)</f>
        <v>76228</v>
      </c>
      <c r="Q93" s="17">
        <f>'[2]summary'!Q93</f>
        <v>62626</v>
      </c>
      <c r="R93" s="17">
        <f>SUM(R90:R92)</f>
        <v>53822</v>
      </c>
      <c r="S93" s="18">
        <f t="shared" si="4"/>
        <v>-0.14058058953150449</v>
      </c>
    </row>
    <row r="94" spans="1:19" s="13" customFormat="1" ht="15">
      <c r="A94" s="3" t="s">
        <v>12</v>
      </c>
      <c r="B94" s="11">
        <v>15998</v>
      </c>
      <c r="C94" s="11">
        <v>17617</v>
      </c>
      <c r="D94" s="11">
        <v>18288</v>
      </c>
      <c r="E94" s="11">
        <v>12547</v>
      </c>
      <c r="F94" s="11">
        <v>17464</v>
      </c>
      <c r="G94" s="9">
        <v>18067</v>
      </c>
      <c r="H94" s="9">
        <v>19336</v>
      </c>
      <c r="I94" s="10">
        <v>20830</v>
      </c>
      <c r="J94" s="49">
        <v>18549</v>
      </c>
      <c r="K94" s="10">
        <v>19003</v>
      </c>
      <c r="L94" s="10">
        <v>20092</v>
      </c>
      <c r="M94" s="11">
        <v>21576</v>
      </c>
      <c r="N94" s="11">
        <v>19938</v>
      </c>
      <c r="O94" s="11">
        <f>'[4]data entry'!F25</f>
        <v>25211</v>
      </c>
      <c r="P94" s="11">
        <f>+'[1]summary'!P94</f>
        <v>26183</v>
      </c>
      <c r="Q94" s="11">
        <f>'[2]summary'!Q94</f>
        <v>21619</v>
      </c>
      <c r="R94" s="11">
        <f>'[3]data entry'!$F$25</f>
        <v>19027</v>
      </c>
      <c r="S94" s="12">
        <f t="shared" si="4"/>
        <v>-0.11989453721263703</v>
      </c>
    </row>
    <row r="95" spans="1:19" s="13" customFormat="1" ht="15">
      <c r="A95" s="3" t="s">
        <v>13</v>
      </c>
      <c r="B95" s="11">
        <v>20241</v>
      </c>
      <c r="C95" s="11">
        <v>22906</v>
      </c>
      <c r="D95" s="11">
        <v>22409</v>
      </c>
      <c r="E95" s="11">
        <v>19176</v>
      </c>
      <c r="F95" s="11">
        <v>21983</v>
      </c>
      <c r="G95" s="9">
        <v>22352</v>
      </c>
      <c r="H95" s="9">
        <v>24516</v>
      </c>
      <c r="I95" s="10">
        <v>22577</v>
      </c>
      <c r="J95" s="49">
        <v>21836</v>
      </c>
      <c r="K95" s="10">
        <v>22795</v>
      </c>
      <c r="L95" s="10">
        <v>24478</v>
      </c>
      <c r="M95" s="11">
        <v>26160</v>
      </c>
      <c r="N95" s="11">
        <v>22239</v>
      </c>
      <c r="O95" s="11">
        <f>'[4]data entry'!F26</f>
        <v>27326</v>
      </c>
      <c r="P95" s="11">
        <f>+'[1]summary'!P95</f>
        <v>30106</v>
      </c>
      <c r="Q95" s="11">
        <f>'[2]summary'!Q95</f>
        <v>25548</v>
      </c>
      <c r="R95" s="11">
        <f>'[3]data entry'!$F$26</f>
        <v>20943</v>
      </c>
      <c r="S95" s="12">
        <f t="shared" si="4"/>
        <v>-0.18024894316580553</v>
      </c>
    </row>
    <row r="96" spans="1:19" s="13" customFormat="1" ht="15">
      <c r="A96" s="3" t="s">
        <v>14</v>
      </c>
      <c r="B96" s="11">
        <v>11484</v>
      </c>
      <c r="C96" s="11">
        <v>12189</v>
      </c>
      <c r="D96" s="11">
        <v>5968</v>
      </c>
      <c r="E96" s="11">
        <v>8867</v>
      </c>
      <c r="F96" s="11">
        <v>9628</v>
      </c>
      <c r="G96" s="9">
        <v>10492</v>
      </c>
      <c r="H96" s="9">
        <v>12266</v>
      </c>
      <c r="I96" s="10">
        <v>11745</v>
      </c>
      <c r="J96" s="49">
        <v>10920</v>
      </c>
      <c r="K96" s="10">
        <v>10838</v>
      </c>
      <c r="L96" s="10">
        <v>11135</v>
      </c>
      <c r="M96" s="11">
        <v>12848</v>
      </c>
      <c r="N96" s="11">
        <v>11209</v>
      </c>
      <c r="O96" s="11">
        <f>'[4]data entry'!F27</f>
        <v>14891</v>
      </c>
      <c r="P96" s="11">
        <f>+'[1]summary'!P96</f>
        <v>15664</v>
      </c>
      <c r="Q96" s="11">
        <f>'[2]summary'!Q96</f>
        <v>12904</v>
      </c>
      <c r="R96" s="11">
        <f>'[3]data entry'!$F$27</f>
        <v>11226</v>
      </c>
      <c r="S96" s="12">
        <f t="shared" si="4"/>
        <v>-0.1300371977681339</v>
      </c>
    </row>
    <row r="97" spans="1:19" s="24" customFormat="1" ht="14.25">
      <c r="A97" s="16" t="s">
        <v>15</v>
      </c>
      <c r="B97" s="17">
        <v>47723</v>
      </c>
      <c r="C97" s="17">
        <v>52712</v>
      </c>
      <c r="D97" s="17">
        <v>46665</v>
      </c>
      <c r="E97" s="17">
        <v>40590</v>
      </c>
      <c r="F97" s="17">
        <v>49075</v>
      </c>
      <c r="G97" s="17">
        <v>50911</v>
      </c>
      <c r="H97" s="17">
        <v>56118</v>
      </c>
      <c r="I97" s="17">
        <v>55152</v>
      </c>
      <c r="J97" s="50">
        <v>51305</v>
      </c>
      <c r="K97" s="17">
        <v>52636</v>
      </c>
      <c r="L97" s="17">
        <v>55705</v>
      </c>
      <c r="M97" s="17">
        <v>60584</v>
      </c>
      <c r="N97" s="17">
        <v>53386</v>
      </c>
      <c r="O97" s="17">
        <f>SUM(O94:O96)</f>
        <v>67428</v>
      </c>
      <c r="P97" s="17">
        <f>SUM(P94:P96)</f>
        <v>71953</v>
      </c>
      <c r="Q97" s="17">
        <f>'[2]summary'!Q97</f>
        <v>60071</v>
      </c>
      <c r="R97" s="17">
        <f>SUM(R94:R96)</f>
        <v>51196</v>
      </c>
      <c r="S97" s="18">
        <f t="shared" si="4"/>
        <v>-0.1477418388240582</v>
      </c>
    </row>
    <row r="98" spans="1:19" s="13" customFormat="1" ht="15">
      <c r="A98" s="3" t="s">
        <v>16</v>
      </c>
      <c r="B98" s="11">
        <v>13391</v>
      </c>
      <c r="C98" s="11">
        <v>14577</v>
      </c>
      <c r="D98" s="11">
        <v>6483</v>
      </c>
      <c r="E98" s="11">
        <v>11939</v>
      </c>
      <c r="F98" s="11">
        <v>12866</v>
      </c>
      <c r="G98" s="9">
        <v>13098</v>
      </c>
      <c r="H98" s="9">
        <v>12212</v>
      </c>
      <c r="I98" s="7">
        <v>12688</v>
      </c>
      <c r="J98" s="49">
        <v>10199</v>
      </c>
      <c r="K98" s="10">
        <v>12057</v>
      </c>
      <c r="L98" s="10">
        <v>12547</v>
      </c>
      <c r="M98" s="11">
        <v>13323</v>
      </c>
      <c r="N98" s="11">
        <v>12199</v>
      </c>
      <c r="O98" s="11">
        <f>'[4]data entry'!F28</f>
        <v>15412</v>
      </c>
      <c r="P98" s="11">
        <f>+'[1]summary'!P98</f>
        <v>15156</v>
      </c>
      <c r="Q98" s="11">
        <f>'[2]summary'!Q98</f>
        <v>12466</v>
      </c>
      <c r="R98" s="11">
        <f>'[3]data entry'!$F$28</f>
        <v>13258</v>
      </c>
      <c r="S98" s="12">
        <f t="shared" si="4"/>
        <v>0.06353280924113588</v>
      </c>
    </row>
    <row r="99" spans="1:19" s="13" customFormat="1" ht="15">
      <c r="A99" s="3" t="s">
        <v>17</v>
      </c>
      <c r="B99" s="11">
        <v>15703</v>
      </c>
      <c r="C99" s="11">
        <v>17189</v>
      </c>
      <c r="D99" s="11">
        <v>7802</v>
      </c>
      <c r="E99" s="11">
        <v>14754</v>
      </c>
      <c r="F99" s="11">
        <v>16396</v>
      </c>
      <c r="G99" s="9">
        <v>13654</v>
      </c>
      <c r="H99" s="9">
        <v>12012</v>
      </c>
      <c r="I99" s="10">
        <v>16163</v>
      </c>
      <c r="J99" s="49">
        <v>13565</v>
      </c>
      <c r="K99" s="10">
        <v>15429</v>
      </c>
      <c r="L99" s="10">
        <v>14992</v>
      </c>
      <c r="M99" s="11">
        <v>17324</v>
      </c>
      <c r="N99" s="11">
        <v>18863</v>
      </c>
      <c r="O99" s="11">
        <f>'[4]data entry'!F29</f>
        <v>21888</v>
      </c>
      <c r="P99" s="11">
        <f>+'[1]summary'!P99</f>
        <v>18953</v>
      </c>
      <c r="Q99" s="11">
        <f>'[2]summary'!Q99</f>
        <v>17308</v>
      </c>
      <c r="R99" s="11">
        <f>'[3]data entry'!$F$29</f>
        <v>15023</v>
      </c>
      <c r="S99" s="12">
        <f t="shared" si="4"/>
        <v>-0.13201987520221864</v>
      </c>
    </row>
    <row r="100" spans="1:19" s="13" customFormat="1" ht="15">
      <c r="A100" s="3" t="s">
        <v>18</v>
      </c>
      <c r="B100" s="11">
        <v>19566</v>
      </c>
      <c r="C100" s="11">
        <v>21787</v>
      </c>
      <c r="D100" s="11">
        <v>13681</v>
      </c>
      <c r="E100" s="11">
        <v>19154</v>
      </c>
      <c r="F100" s="11">
        <v>21412</v>
      </c>
      <c r="G100" s="9">
        <v>19624</v>
      </c>
      <c r="H100" s="9">
        <v>18968</v>
      </c>
      <c r="I100" s="10">
        <v>22254</v>
      </c>
      <c r="J100" s="49">
        <v>18450</v>
      </c>
      <c r="K100" s="10">
        <v>20967</v>
      </c>
      <c r="L100" s="10">
        <v>23034</v>
      </c>
      <c r="M100" s="11">
        <v>24324</v>
      </c>
      <c r="N100" s="11">
        <v>26653</v>
      </c>
      <c r="O100" s="11">
        <f>'[4]data entry'!F30</f>
        <v>28886</v>
      </c>
      <c r="P100" s="11">
        <f>+'[1]summary'!P100</f>
        <v>25338</v>
      </c>
      <c r="Q100" s="11">
        <f>'[2]summary'!Q100</f>
        <v>20950</v>
      </c>
      <c r="R100" s="11">
        <f>'[3]data entry'!$F$30</f>
        <v>20511</v>
      </c>
      <c r="S100" s="12">
        <f t="shared" si="4"/>
        <v>-0.020954653937947494</v>
      </c>
    </row>
    <row r="101" spans="1:19" s="24" customFormat="1" ht="14.25">
      <c r="A101" s="16" t="s">
        <v>19</v>
      </c>
      <c r="B101" s="17">
        <v>48660</v>
      </c>
      <c r="C101" s="17">
        <v>53553</v>
      </c>
      <c r="D101" s="17">
        <v>27966</v>
      </c>
      <c r="E101" s="17">
        <v>45847</v>
      </c>
      <c r="F101" s="17">
        <v>50674</v>
      </c>
      <c r="G101" s="17">
        <v>46376</v>
      </c>
      <c r="H101" s="17">
        <v>43192</v>
      </c>
      <c r="I101" s="17">
        <v>38417</v>
      </c>
      <c r="J101" s="17">
        <v>42214</v>
      </c>
      <c r="K101" s="17">
        <v>48453</v>
      </c>
      <c r="L101" s="17">
        <v>50573</v>
      </c>
      <c r="M101" s="17">
        <v>54971</v>
      </c>
      <c r="N101" s="17">
        <v>57715</v>
      </c>
      <c r="O101" s="17">
        <f>SUM(O98:O100)</f>
        <v>66186</v>
      </c>
      <c r="P101" s="17">
        <f>SUM(P98:P100)</f>
        <v>59447</v>
      </c>
      <c r="Q101" s="17">
        <f>'[2]summary'!Q101</f>
        <v>50724</v>
      </c>
      <c r="R101" s="17">
        <f>SUM(R98:R100)</f>
        <v>48792</v>
      </c>
      <c r="S101" s="18">
        <f t="shared" si="4"/>
        <v>-0.038088478826590964</v>
      </c>
    </row>
    <row r="102" spans="1:19" s="13" customFormat="1" ht="15">
      <c r="A102" s="28" t="s">
        <v>20</v>
      </c>
      <c r="B102" s="47">
        <v>194536</v>
      </c>
      <c r="C102" s="47">
        <v>215823</v>
      </c>
      <c r="D102" s="47">
        <v>195221</v>
      </c>
      <c r="E102" s="47">
        <v>173205</v>
      </c>
      <c r="F102" s="47">
        <v>208864</v>
      </c>
      <c r="G102" s="47">
        <v>215957</v>
      </c>
      <c r="H102" s="47">
        <v>215759</v>
      </c>
      <c r="I102" s="47">
        <v>170347</v>
      </c>
      <c r="J102" s="47">
        <v>211733</v>
      </c>
      <c r="K102" s="47">
        <v>215185</v>
      </c>
      <c r="L102" s="47">
        <v>213736</v>
      </c>
      <c r="M102" s="47">
        <v>235453</v>
      </c>
      <c r="N102" s="47">
        <v>239299</v>
      </c>
      <c r="O102" s="47">
        <f>O101+O97+O93+O89</f>
        <v>280149</v>
      </c>
      <c r="P102" s="47">
        <f>P101+P97+P93+P89</f>
        <v>288955</v>
      </c>
      <c r="Q102" s="47">
        <f>'[2]summary'!Q102</f>
        <v>242878</v>
      </c>
      <c r="R102" s="47">
        <f>R101+R97+R93+R89</f>
        <v>210434</v>
      </c>
      <c r="S102" s="30">
        <f>(R102-Q102)/Q102</f>
        <v>-0.13358146888561334</v>
      </c>
    </row>
    <row r="103" spans="1:16" s="13" customFormat="1" ht="15">
      <c r="A103" s="1"/>
      <c r="B103" s="48"/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15"/>
    </row>
    <row r="104" spans="2:25" s="13" customFormat="1" ht="15"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51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</row>
    <row r="105" spans="1:256" s="57" customFormat="1" ht="20.25">
      <c r="A105" s="52" t="s">
        <v>26</v>
      </c>
      <c r="B105" s="53"/>
      <c r="C105" s="53"/>
      <c r="D105" s="53"/>
      <c r="E105" s="53"/>
      <c r="F105" s="53"/>
      <c r="G105" s="53"/>
      <c r="H105" s="53"/>
      <c r="I105" s="53"/>
      <c r="J105" s="53"/>
      <c r="K105" s="53"/>
      <c r="L105" s="54"/>
      <c r="M105" s="55"/>
      <c r="N105" s="55"/>
      <c r="O105" s="55"/>
      <c r="P105" s="55"/>
      <c r="Q105" s="135"/>
      <c r="R105" s="135"/>
      <c r="S105" s="135"/>
      <c r="T105" s="135"/>
      <c r="U105" s="135"/>
      <c r="V105" s="135"/>
      <c r="W105" s="135"/>
      <c r="X105" s="135"/>
      <c r="Y105" s="135"/>
      <c r="Z105" s="135"/>
      <c r="AA105" s="135"/>
      <c r="AB105" s="135"/>
      <c r="AC105" s="135"/>
      <c r="AD105" s="135"/>
      <c r="AE105" s="135"/>
      <c r="AF105" s="135"/>
      <c r="AG105" s="135"/>
      <c r="AH105" s="135"/>
      <c r="AI105" s="135"/>
      <c r="AJ105" s="135"/>
      <c r="AK105" s="135"/>
      <c r="AL105" s="135"/>
      <c r="AM105" s="135"/>
      <c r="AN105" s="135"/>
      <c r="AO105" s="135"/>
      <c r="AP105" s="135"/>
      <c r="AQ105" s="135"/>
      <c r="AR105" s="135"/>
      <c r="AS105" s="135"/>
      <c r="AT105" s="135"/>
      <c r="AU105" s="135"/>
      <c r="AV105" s="135"/>
      <c r="AW105" s="135"/>
      <c r="AX105" s="135"/>
      <c r="AY105" s="135"/>
      <c r="AZ105" s="135"/>
      <c r="BA105" s="135"/>
      <c r="BB105" s="135"/>
      <c r="BC105" s="135"/>
      <c r="BD105" s="135"/>
      <c r="BE105" s="135"/>
      <c r="BF105" s="135"/>
      <c r="BG105" s="135"/>
      <c r="BH105" s="135"/>
      <c r="BI105" s="135"/>
      <c r="BJ105" s="135"/>
      <c r="BK105" s="135"/>
      <c r="BL105" s="135"/>
      <c r="BM105" s="135"/>
      <c r="BN105" s="135"/>
      <c r="BO105" s="135"/>
      <c r="BP105" s="135"/>
      <c r="BQ105" s="135"/>
      <c r="BR105" s="135"/>
      <c r="BS105" s="135"/>
      <c r="BT105" s="135"/>
      <c r="BU105" s="135"/>
      <c r="BV105" s="135"/>
      <c r="BW105" s="135"/>
      <c r="BX105" s="135"/>
      <c r="BY105" s="135"/>
      <c r="BZ105" s="135"/>
      <c r="CA105" s="135"/>
      <c r="CB105" s="135"/>
      <c r="CC105" s="135"/>
      <c r="CD105" s="135"/>
      <c r="CE105" s="135"/>
      <c r="CF105" s="135"/>
      <c r="CG105" s="135"/>
      <c r="CH105" s="135"/>
      <c r="CI105" s="135"/>
      <c r="CJ105" s="135"/>
      <c r="CK105" s="135"/>
      <c r="CL105" s="135"/>
      <c r="CM105" s="135"/>
      <c r="CN105" s="135"/>
      <c r="CO105" s="135"/>
      <c r="CP105" s="135"/>
      <c r="CQ105" s="135"/>
      <c r="CR105" s="135"/>
      <c r="CS105" s="135"/>
      <c r="CT105" s="135"/>
      <c r="CU105" s="135"/>
      <c r="CV105" s="135"/>
      <c r="CW105" s="135"/>
      <c r="CX105" s="135"/>
      <c r="CY105" s="135"/>
      <c r="CZ105" s="135"/>
      <c r="DA105" s="135"/>
      <c r="DB105" s="135"/>
      <c r="DC105" s="135"/>
      <c r="DD105" s="135"/>
      <c r="DE105" s="135"/>
      <c r="DF105" s="135"/>
      <c r="DG105" s="135"/>
      <c r="DH105" s="135"/>
      <c r="DI105" s="135"/>
      <c r="DJ105" s="135"/>
      <c r="DK105" s="135"/>
      <c r="DL105" s="135"/>
      <c r="DM105" s="135"/>
      <c r="DN105" s="135"/>
      <c r="DO105" s="135"/>
      <c r="DP105" s="135"/>
      <c r="DQ105" s="135"/>
      <c r="DR105" s="135"/>
      <c r="DS105" s="135"/>
      <c r="DT105" s="135"/>
      <c r="DU105" s="135"/>
      <c r="DV105" s="135"/>
      <c r="DW105" s="135"/>
      <c r="DX105" s="135"/>
      <c r="DY105" s="135"/>
      <c r="DZ105" s="135"/>
      <c r="EA105" s="135"/>
      <c r="EB105" s="135"/>
      <c r="EC105" s="135"/>
      <c r="ED105" s="135"/>
      <c r="EE105" s="135"/>
      <c r="EF105" s="135"/>
      <c r="EG105" s="135"/>
      <c r="EH105" s="135"/>
      <c r="EI105" s="135"/>
      <c r="EJ105" s="135"/>
      <c r="EK105" s="135"/>
      <c r="EL105" s="135"/>
      <c r="EM105" s="135"/>
      <c r="EN105" s="135"/>
      <c r="EO105" s="135"/>
      <c r="EP105" s="135"/>
      <c r="EQ105" s="135"/>
      <c r="ER105" s="135"/>
      <c r="ES105" s="135"/>
      <c r="ET105" s="135"/>
      <c r="EU105" s="135"/>
      <c r="EV105" s="135"/>
      <c r="EW105" s="135"/>
      <c r="EX105" s="135"/>
      <c r="EY105" s="135"/>
      <c r="EZ105" s="135"/>
      <c r="FA105" s="135"/>
      <c r="FB105" s="135"/>
      <c r="FC105" s="135"/>
      <c r="FD105" s="135"/>
      <c r="FE105" s="135"/>
      <c r="FF105" s="135"/>
      <c r="FG105" s="135"/>
      <c r="FH105" s="135"/>
      <c r="FI105" s="135"/>
      <c r="FJ105" s="135"/>
      <c r="FK105" s="135"/>
      <c r="FL105" s="135"/>
      <c r="FM105" s="135"/>
      <c r="FN105" s="135"/>
      <c r="FO105" s="135"/>
      <c r="FP105" s="135"/>
      <c r="FQ105" s="135"/>
      <c r="FR105" s="135"/>
      <c r="FS105" s="135"/>
      <c r="FT105" s="135"/>
      <c r="FU105" s="135"/>
      <c r="FV105" s="135"/>
      <c r="FW105" s="135"/>
      <c r="FX105" s="135"/>
      <c r="FY105" s="135"/>
      <c r="FZ105" s="135"/>
      <c r="GA105" s="135"/>
      <c r="GB105" s="135"/>
      <c r="GC105" s="135"/>
      <c r="GD105" s="135"/>
      <c r="GE105" s="135"/>
      <c r="GF105" s="135"/>
      <c r="GG105" s="135"/>
      <c r="GH105" s="135"/>
      <c r="GI105" s="135"/>
      <c r="GJ105" s="135"/>
      <c r="GK105" s="135"/>
      <c r="GL105" s="135"/>
      <c r="GM105" s="135"/>
      <c r="GN105" s="135"/>
      <c r="GO105" s="135"/>
      <c r="GP105" s="135"/>
      <c r="GQ105" s="135"/>
      <c r="GR105" s="135"/>
      <c r="GS105" s="135"/>
      <c r="GT105" s="135"/>
      <c r="GU105" s="135"/>
      <c r="GV105" s="135"/>
      <c r="GW105" s="135"/>
      <c r="GX105" s="135"/>
      <c r="GY105" s="135"/>
      <c r="GZ105" s="135"/>
      <c r="HA105" s="135"/>
      <c r="HB105" s="135"/>
      <c r="HC105" s="135"/>
      <c r="HD105" s="135"/>
      <c r="HE105" s="135"/>
      <c r="HF105" s="135"/>
      <c r="HG105" s="135"/>
      <c r="HH105" s="135"/>
      <c r="HI105" s="135"/>
      <c r="HJ105" s="135"/>
      <c r="HK105" s="135"/>
      <c r="HL105" s="135"/>
      <c r="HM105" s="135"/>
      <c r="HN105" s="135"/>
      <c r="HO105" s="135"/>
      <c r="HP105" s="135"/>
      <c r="HQ105" s="135"/>
      <c r="HR105" s="135"/>
      <c r="HS105" s="135"/>
      <c r="HT105" s="135"/>
      <c r="HU105" s="135"/>
      <c r="HV105" s="135"/>
      <c r="HW105" s="135"/>
      <c r="HX105" s="135"/>
      <c r="HY105" s="135"/>
      <c r="HZ105" s="135"/>
      <c r="IA105" s="135"/>
      <c r="IB105" s="135"/>
      <c r="IC105" s="135"/>
      <c r="ID105" s="135"/>
      <c r="IE105" s="135"/>
      <c r="IF105" s="135"/>
      <c r="IG105" s="135"/>
      <c r="IH105" s="135"/>
      <c r="II105" s="135"/>
      <c r="IJ105" s="135"/>
      <c r="IK105" s="135"/>
      <c r="IL105" s="135"/>
      <c r="IM105" s="135"/>
      <c r="IN105" s="135"/>
      <c r="IO105" s="135"/>
      <c r="IP105" s="135"/>
      <c r="IQ105" s="135"/>
      <c r="IR105" s="135"/>
      <c r="IS105" s="135"/>
      <c r="IT105" s="135"/>
      <c r="IU105" s="135"/>
      <c r="IV105" s="135"/>
    </row>
    <row r="106" spans="1:25" s="13" customFormat="1" ht="15">
      <c r="A106" s="34" t="s">
        <v>22</v>
      </c>
      <c r="B106" s="4" t="s">
        <v>27</v>
      </c>
      <c r="C106" s="4" t="s">
        <v>28</v>
      </c>
      <c r="D106" s="4" t="s">
        <v>29</v>
      </c>
      <c r="E106" s="4" t="s">
        <v>30</v>
      </c>
      <c r="F106" s="4" t="s">
        <v>31</v>
      </c>
      <c r="G106" s="4" t="s">
        <v>32</v>
      </c>
      <c r="H106" s="4" t="s">
        <v>33</v>
      </c>
      <c r="I106" s="4" t="s">
        <v>34</v>
      </c>
      <c r="J106" s="4" t="s">
        <v>35</v>
      </c>
      <c r="K106" s="46" t="s">
        <v>36</v>
      </c>
      <c r="L106" s="4" t="s">
        <v>37</v>
      </c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</row>
    <row r="107" spans="1:25" s="13" customFormat="1" ht="15">
      <c r="A107" s="3" t="s">
        <v>4</v>
      </c>
      <c r="B107" s="7">
        <f>'[2]summary'!B168</f>
        <v>6414</v>
      </c>
      <c r="C107" s="7">
        <f>'[2]summary'!C168</f>
        <v>696</v>
      </c>
      <c r="D107" s="7">
        <f>'[2]summary'!D168</f>
        <v>560</v>
      </c>
      <c r="E107" s="7">
        <f>'[2]summary'!E168</f>
        <v>328</v>
      </c>
      <c r="F107" s="7">
        <f>'[2]summary'!F168</f>
        <v>108</v>
      </c>
      <c r="G107" s="35">
        <f>'[2]summary'!G168</f>
        <v>1416</v>
      </c>
      <c r="H107" s="35">
        <f>'[2]summary'!H168</f>
        <v>569</v>
      </c>
      <c r="I107" s="35">
        <f>'[2]summary'!I168</f>
        <v>708</v>
      </c>
      <c r="J107" s="35">
        <f>'[2]summary'!J168</f>
        <v>892</v>
      </c>
      <c r="K107" s="10">
        <f>'[2]summary'!K168</f>
        <v>645</v>
      </c>
      <c r="L107" s="58">
        <f>SUM(B107:K107)</f>
        <v>12336</v>
      </c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</row>
    <row r="108" spans="1:25" s="13" customFormat="1" ht="15">
      <c r="A108" s="3" t="s">
        <v>5</v>
      </c>
      <c r="B108" s="7">
        <f>'[2]summary'!B169</f>
        <v>6919</v>
      </c>
      <c r="C108" s="7">
        <f>'[2]summary'!C169</f>
        <v>676</v>
      </c>
      <c r="D108" s="7">
        <f>'[2]summary'!D169</f>
        <v>567</v>
      </c>
      <c r="E108" s="7">
        <f>'[2]summary'!E169</f>
        <v>239</v>
      </c>
      <c r="F108" s="7">
        <f>'[2]summary'!F169</f>
        <v>79</v>
      </c>
      <c r="G108" s="35">
        <f>'[2]summary'!G169</f>
        <v>1590</v>
      </c>
      <c r="H108" s="35">
        <f>'[2]summary'!H169</f>
        <v>577</v>
      </c>
      <c r="I108" s="35">
        <f>'[2]summary'!I169</f>
        <v>799</v>
      </c>
      <c r="J108" s="35">
        <f>'[2]summary'!J169</f>
        <v>673</v>
      </c>
      <c r="K108" s="10">
        <f>'[2]summary'!K169</f>
        <v>430</v>
      </c>
      <c r="L108" s="58">
        <f>SUM(B108:K108)</f>
        <v>12549</v>
      </c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</row>
    <row r="109" spans="1:25" s="13" customFormat="1" ht="15">
      <c r="A109" s="3" t="s">
        <v>6</v>
      </c>
      <c r="B109" s="7">
        <f>'[2]summary'!B170</f>
        <v>7970</v>
      </c>
      <c r="C109" s="7">
        <f>'[2]summary'!C170</f>
        <v>842</v>
      </c>
      <c r="D109" s="7">
        <f>'[2]summary'!D170</f>
        <v>654</v>
      </c>
      <c r="E109" s="7">
        <f>'[2]summary'!E170</f>
        <v>273</v>
      </c>
      <c r="F109" s="7">
        <f>'[2]summary'!F170</f>
        <v>171</v>
      </c>
      <c r="G109" s="35">
        <f>'[2]summary'!G170</f>
        <v>1879</v>
      </c>
      <c r="H109" s="35">
        <f>'[2]summary'!H170</f>
        <v>660</v>
      </c>
      <c r="I109" s="35">
        <f>'[2]summary'!I170</f>
        <v>697</v>
      </c>
      <c r="J109" s="35">
        <f>'[2]summary'!J170</f>
        <v>1189</v>
      </c>
      <c r="K109" s="10">
        <f>'[2]summary'!K170</f>
        <v>394</v>
      </c>
      <c r="L109" s="58">
        <f>SUM(B109:K109)</f>
        <v>14729</v>
      </c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</row>
    <row r="110" spans="1:25" s="13" customFormat="1" ht="15">
      <c r="A110" s="16" t="s">
        <v>7</v>
      </c>
      <c r="B110" s="17">
        <f aca="true" t="shared" si="5" ref="B110:L110">SUM(B107:B109)</f>
        <v>21303</v>
      </c>
      <c r="C110" s="17">
        <f t="shared" si="5"/>
        <v>2214</v>
      </c>
      <c r="D110" s="17">
        <f t="shared" si="5"/>
        <v>1781</v>
      </c>
      <c r="E110" s="17">
        <f t="shared" si="5"/>
        <v>840</v>
      </c>
      <c r="F110" s="17">
        <f t="shared" si="5"/>
        <v>358</v>
      </c>
      <c r="G110" s="17">
        <f t="shared" si="5"/>
        <v>4885</v>
      </c>
      <c r="H110" s="17">
        <f t="shared" si="5"/>
        <v>1806</v>
      </c>
      <c r="I110" s="17">
        <f t="shared" si="5"/>
        <v>2204</v>
      </c>
      <c r="J110" s="17">
        <f t="shared" si="5"/>
        <v>2754</v>
      </c>
      <c r="K110" s="17">
        <f t="shared" si="5"/>
        <v>1469</v>
      </c>
      <c r="L110" s="17">
        <f t="shared" si="5"/>
        <v>39614</v>
      </c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</row>
    <row r="111" spans="1:25" s="13" customFormat="1" ht="15">
      <c r="A111" s="3" t="s">
        <v>8</v>
      </c>
      <c r="B111" s="7">
        <f>'[2]summary'!B172</f>
        <v>7143</v>
      </c>
      <c r="C111" s="7">
        <f>'[2]summary'!C172</f>
        <v>431</v>
      </c>
      <c r="D111" s="7">
        <f>'[2]summary'!D172</f>
        <v>533</v>
      </c>
      <c r="E111" s="7">
        <f>'[2]summary'!E172</f>
        <v>236</v>
      </c>
      <c r="F111" s="7">
        <f>'[2]summary'!F172</f>
        <v>98</v>
      </c>
      <c r="G111" s="35">
        <f>'[2]summary'!G172</f>
        <v>1293</v>
      </c>
      <c r="H111" s="35">
        <f>'[2]summary'!H172</f>
        <v>468</v>
      </c>
      <c r="I111" s="35">
        <f>'[2]summary'!I172</f>
        <v>687</v>
      </c>
      <c r="J111" s="35">
        <f>'[2]summary'!J172</f>
        <v>729</v>
      </c>
      <c r="K111" s="10">
        <f>'[2]summary'!K172</f>
        <v>380</v>
      </c>
      <c r="L111" s="58">
        <f aca="true" t="shared" si="6" ref="L111:L121">SUM(B111:K111)</f>
        <v>11998</v>
      </c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</row>
    <row r="112" spans="1:25" s="13" customFormat="1" ht="15">
      <c r="A112" s="3" t="s">
        <v>9</v>
      </c>
      <c r="B112" s="7">
        <f>'[2]summary'!B173</f>
        <v>6965</v>
      </c>
      <c r="C112" s="7">
        <f>'[2]summary'!C173</f>
        <v>317</v>
      </c>
      <c r="D112" s="7">
        <f>'[2]summary'!D173</f>
        <v>427</v>
      </c>
      <c r="E112" s="7">
        <f>'[2]summary'!E173</f>
        <v>132</v>
      </c>
      <c r="F112" s="7">
        <f>'[2]summary'!F173</f>
        <v>96</v>
      </c>
      <c r="G112" s="35">
        <f>'[2]summary'!G173</f>
        <v>1289</v>
      </c>
      <c r="H112" s="35">
        <f>'[2]summary'!H173</f>
        <v>753</v>
      </c>
      <c r="I112" s="35">
        <f>'[2]summary'!I173</f>
        <v>885</v>
      </c>
      <c r="J112" s="35">
        <f>'[2]summary'!J173</f>
        <v>833</v>
      </c>
      <c r="K112" s="10">
        <f>'[2]summary'!K173</f>
        <v>425</v>
      </c>
      <c r="L112" s="58">
        <f t="shared" si="6"/>
        <v>12122</v>
      </c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</row>
    <row r="113" spans="1:25" s="13" customFormat="1" ht="15">
      <c r="A113" s="3" t="s">
        <v>10</v>
      </c>
      <c r="B113" s="7">
        <f>'[2]summary'!B174</f>
        <v>5770</v>
      </c>
      <c r="C113" s="7">
        <f>'[2]summary'!C174</f>
        <v>212</v>
      </c>
      <c r="D113" s="7">
        <f>'[2]summary'!D174</f>
        <v>475</v>
      </c>
      <c r="E113" s="7">
        <f>'[2]summary'!E174</f>
        <v>128</v>
      </c>
      <c r="F113" s="7">
        <f>'[2]summary'!F174</f>
        <v>51</v>
      </c>
      <c r="G113" s="35">
        <f>'[2]summary'!G174</f>
        <v>908</v>
      </c>
      <c r="H113" s="35">
        <f>'[2]summary'!H174</f>
        <v>522</v>
      </c>
      <c r="I113" s="35">
        <f>'[2]summary'!I174</f>
        <v>805</v>
      </c>
      <c r="J113" s="35">
        <f>'[2]summary'!J174</f>
        <v>850</v>
      </c>
      <c r="K113" s="10">
        <f>'[2]summary'!K174</f>
        <v>306</v>
      </c>
      <c r="L113" s="58">
        <f t="shared" si="6"/>
        <v>10027</v>
      </c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</row>
    <row r="114" spans="1:25" s="13" customFormat="1" ht="15">
      <c r="A114" s="16" t="s">
        <v>11</v>
      </c>
      <c r="B114" s="17">
        <f aca="true" t="shared" si="7" ref="B114:K114">SUM(B111:B113)</f>
        <v>19878</v>
      </c>
      <c r="C114" s="17">
        <f t="shared" si="7"/>
        <v>960</v>
      </c>
      <c r="D114" s="17">
        <f t="shared" si="7"/>
        <v>1435</v>
      </c>
      <c r="E114" s="17">
        <f t="shared" si="7"/>
        <v>496</v>
      </c>
      <c r="F114" s="17">
        <f t="shared" si="7"/>
        <v>245</v>
      </c>
      <c r="G114" s="17">
        <f t="shared" si="7"/>
        <v>3490</v>
      </c>
      <c r="H114" s="17">
        <f t="shared" si="7"/>
        <v>1743</v>
      </c>
      <c r="I114" s="17">
        <f t="shared" si="7"/>
        <v>2377</v>
      </c>
      <c r="J114" s="17">
        <f t="shared" si="7"/>
        <v>2412</v>
      </c>
      <c r="K114" s="17">
        <f t="shared" si="7"/>
        <v>1111</v>
      </c>
      <c r="L114" s="50">
        <f>SUM(B114:K114)</f>
        <v>34147</v>
      </c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</row>
    <row r="115" spans="1:25" s="13" customFormat="1" ht="15">
      <c r="A115" s="3" t="s">
        <v>12</v>
      </c>
      <c r="B115" s="7">
        <f>'[2]summary'!B176</f>
        <v>6246</v>
      </c>
      <c r="C115" s="7">
        <f>'[2]summary'!C176</f>
        <v>300</v>
      </c>
      <c r="D115" s="7">
        <f>'[2]summary'!D176</f>
        <v>578</v>
      </c>
      <c r="E115" s="7">
        <f>'[2]summary'!E176</f>
        <v>216</v>
      </c>
      <c r="F115" s="7">
        <f>'[2]summary'!F176</f>
        <v>63</v>
      </c>
      <c r="G115" s="35">
        <f>'[2]summary'!G176</f>
        <v>1108</v>
      </c>
      <c r="H115" s="35">
        <f>'[2]summary'!H176</f>
        <v>846</v>
      </c>
      <c r="I115" s="35">
        <f>'[2]summary'!I176</f>
        <v>1135</v>
      </c>
      <c r="J115" s="35">
        <f>'[2]summary'!J176</f>
        <v>1515</v>
      </c>
      <c r="K115" s="10">
        <f>'[2]summary'!K176</f>
        <v>365</v>
      </c>
      <c r="L115" s="58">
        <f t="shared" si="6"/>
        <v>12372</v>
      </c>
      <c r="M115" s="15"/>
      <c r="N115" s="59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</row>
    <row r="116" spans="1:25" s="13" customFormat="1" ht="15">
      <c r="A116" s="3" t="s">
        <v>13</v>
      </c>
      <c r="B116" s="7">
        <f>'[2]summary'!B177</f>
        <v>5156</v>
      </c>
      <c r="C116" s="7">
        <f>'[2]summary'!C177</f>
        <v>312</v>
      </c>
      <c r="D116" s="7">
        <f>'[2]summary'!D177</f>
        <v>442</v>
      </c>
      <c r="E116" s="7">
        <f>'[2]summary'!E177</f>
        <v>601</v>
      </c>
      <c r="F116" s="7">
        <f>'[2]summary'!F177</f>
        <v>61</v>
      </c>
      <c r="G116" s="35">
        <f>'[2]summary'!G177</f>
        <v>1173</v>
      </c>
      <c r="H116" s="35">
        <f>'[2]summary'!H177</f>
        <v>1475</v>
      </c>
      <c r="I116" s="35">
        <f>'[2]summary'!I177</f>
        <v>1413</v>
      </c>
      <c r="J116" s="35">
        <f>'[2]summary'!J177</f>
        <v>1457</v>
      </c>
      <c r="K116" s="10">
        <f>'[2]summary'!K177</f>
        <v>418</v>
      </c>
      <c r="L116" s="58">
        <f t="shared" si="6"/>
        <v>12508</v>
      </c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</row>
    <row r="117" spans="1:25" s="13" customFormat="1" ht="15">
      <c r="A117" s="3" t="s">
        <v>14</v>
      </c>
      <c r="B117" s="7">
        <f>'[2]summary'!B178</f>
        <v>1394</v>
      </c>
      <c r="C117" s="7">
        <f>'[2]summary'!C178</f>
        <v>121</v>
      </c>
      <c r="D117" s="7">
        <f>'[2]summary'!D178</f>
        <v>229</v>
      </c>
      <c r="E117" s="7">
        <f>'[2]summary'!E178</f>
        <v>31</v>
      </c>
      <c r="F117" s="7">
        <f>'[2]summary'!F178</f>
        <v>21</v>
      </c>
      <c r="G117" s="35">
        <f>'[2]summary'!G178</f>
        <v>465</v>
      </c>
      <c r="H117" s="35">
        <f>'[2]summary'!H178</f>
        <v>364</v>
      </c>
      <c r="I117" s="35">
        <f>'[2]summary'!I178</f>
        <v>557</v>
      </c>
      <c r="J117" s="35">
        <f>'[2]summary'!J178</f>
        <v>695</v>
      </c>
      <c r="K117" s="10">
        <f>'[2]summary'!K178</f>
        <v>179</v>
      </c>
      <c r="L117" s="58">
        <f t="shared" si="6"/>
        <v>4056</v>
      </c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</row>
    <row r="118" spans="1:25" s="13" customFormat="1" ht="15">
      <c r="A118" s="16" t="s">
        <v>15</v>
      </c>
      <c r="B118" s="17">
        <f aca="true" t="shared" si="8" ref="B118:L118">SUM(B115:B117)</f>
        <v>12796</v>
      </c>
      <c r="C118" s="17">
        <f t="shared" si="8"/>
        <v>733</v>
      </c>
      <c r="D118" s="17">
        <f t="shared" si="8"/>
        <v>1249</v>
      </c>
      <c r="E118" s="17">
        <f t="shared" si="8"/>
        <v>848</v>
      </c>
      <c r="F118" s="17">
        <f t="shared" si="8"/>
        <v>145</v>
      </c>
      <c r="G118" s="17">
        <f t="shared" si="8"/>
        <v>2746</v>
      </c>
      <c r="H118" s="17">
        <f t="shared" si="8"/>
        <v>2685</v>
      </c>
      <c r="I118" s="17">
        <f t="shared" si="8"/>
        <v>3105</v>
      </c>
      <c r="J118" s="17">
        <f t="shared" si="8"/>
        <v>3667</v>
      </c>
      <c r="K118" s="17">
        <f t="shared" si="8"/>
        <v>962</v>
      </c>
      <c r="L118" s="50">
        <f t="shared" si="8"/>
        <v>28936</v>
      </c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</row>
    <row r="119" spans="1:25" s="13" customFormat="1" ht="15">
      <c r="A119" s="3" t="s">
        <v>16</v>
      </c>
      <c r="B119" s="7">
        <f>'[2]summary'!B180</f>
        <v>1785</v>
      </c>
      <c r="C119" s="7">
        <f>'[2]summary'!C180</f>
        <v>159</v>
      </c>
      <c r="D119" s="7">
        <f>'[2]summary'!D180</f>
        <v>269</v>
      </c>
      <c r="E119" s="7">
        <f>'[2]summary'!E180</f>
        <v>26</v>
      </c>
      <c r="F119" s="7">
        <f>'[2]summary'!F180</f>
        <v>51</v>
      </c>
      <c r="G119" s="35">
        <f>'[2]summary'!G180</f>
        <v>698</v>
      </c>
      <c r="H119" s="35">
        <f>'[2]summary'!H180</f>
        <v>541</v>
      </c>
      <c r="I119" s="35">
        <f>'[2]summary'!I180</f>
        <v>695</v>
      </c>
      <c r="J119" s="35">
        <f>'[2]summary'!J180</f>
        <v>677</v>
      </c>
      <c r="K119" s="10">
        <f>'[2]summary'!K180</f>
        <v>291</v>
      </c>
      <c r="L119" s="58">
        <f t="shared" si="6"/>
        <v>5192</v>
      </c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</row>
    <row r="120" spans="1:25" s="13" customFormat="1" ht="15">
      <c r="A120" s="3" t="s">
        <v>17</v>
      </c>
      <c r="B120" s="7">
        <f>'[2]summary'!B181</f>
        <v>4864</v>
      </c>
      <c r="C120" s="7">
        <f>'[2]summary'!C181</f>
        <v>414</v>
      </c>
      <c r="D120" s="7">
        <f>'[2]summary'!D181</f>
        <v>422</v>
      </c>
      <c r="E120" s="7">
        <f>'[2]summary'!E181</f>
        <v>93</v>
      </c>
      <c r="F120" s="7">
        <f>'[2]summary'!F181</f>
        <v>131</v>
      </c>
      <c r="G120" s="35">
        <f>'[2]summary'!G181</f>
        <v>1207</v>
      </c>
      <c r="H120" s="35">
        <f>'[2]summary'!H181</f>
        <v>680</v>
      </c>
      <c r="I120" s="35">
        <f>'[2]summary'!I181</f>
        <v>688</v>
      </c>
      <c r="J120" s="35">
        <f>'[2]summary'!J181</f>
        <v>778</v>
      </c>
      <c r="K120" s="10">
        <f>'[2]summary'!K181</f>
        <v>263</v>
      </c>
      <c r="L120" s="58">
        <f t="shared" si="6"/>
        <v>9540</v>
      </c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</row>
    <row r="121" spans="1:25" s="13" customFormat="1" ht="15">
      <c r="A121" s="3" t="s">
        <v>18</v>
      </c>
      <c r="B121" s="7">
        <f>'[2]summary'!B182</f>
        <v>5102</v>
      </c>
      <c r="C121" s="7">
        <f>'[2]summary'!C182</f>
        <v>490</v>
      </c>
      <c r="D121" s="7">
        <f>'[2]summary'!D182</f>
        <v>574</v>
      </c>
      <c r="E121" s="7">
        <f>'[2]summary'!E182</f>
        <v>249</v>
      </c>
      <c r="F121" s="7">
        <f>'[2]summary'!F182</f>
        <v>71</v>
      </c>
      <c r="G121" s="35">
        <f>'[2]summary'!G182</f>
        <v>1275</v>
      </c>
      <c r="H121" s="35">
        <f>'[2]summary'!H182</f>
        <v>680</v>
      </c>
      <c r="I121" s="35">
        <f>'[2]summary'!I182</f>
        <v>668</v>
      </c>
      <c r="J121" s="35">
        <f>'[2]summary'!J182</f>
        <v>927</v>
      </c>
      <c r="K121" s="10">
        <f>'[2]summary'!K182</f>
        <v>396</v>
      </c>
      <c r="L121" s="58">
        <f t="shared" si="6"/>
        <v>10432</v>
      </c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</row>
    <row r="122" spans="1:25" s="13" customFormat="1" ht="15">
      <c r="A122" s="16" t="s">
        <v>19</v>
      </c>
      <c r="B122" s="17">
        <f aca="true" t="shared" si="9" ref="B122:K122">SUM(B119:B121)</f>
        <v>11751</v>
      </c>
      <c r="C122" s="17">
        <f t="shared" si="9"/>
        <v>1063</v>
      </c>
      <c r="D122" s="17">
        <f t="shared" si="9"/>
        <v>1265</v>
      </c>
      <c r="E122" s="17">
        <f t="shared" si="9"/>
        <v>368</v>
      </c>
      <c r="F122" s="17">
        <f t="shared" si="9"/>
        <v>253</v>
      </c>
      <c r="G122" s="17">
        <f t="shared" si="9"/>
        <v>3180</v>
      </c>
      <c r="H122" s="17">
        <f t="shared" si="9"/>
        <v>1901</v>
      </c>
      <c r="I122" s="17">
        <f t="shared" si="9"/>
        <v>2051</v>
      </c>
      <c r="J122" s="17">
        <f t="shared" si="9"/>
        <v>2382</v>
      </c>
      <c r="K122" s="17">
        <f t="shared" si="9"/>
        <v>950</v>
      </c>
      <c r="L122" s="50">
        <f>SUM(B122:K122)</f>
        <v>25164</v>
      </c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</row>
    <row r="123" spans="1:25" s="13" customFormat="1" ht="15">
      <c r="A123" s="28" t="s">
        <v>20</v>
      </c>
      <c r="B123" s="47">
        <f aca="true" t="shared" si="10" ref="B123:L123">B110+B114+B118+B122</f>
        <v>65728</v>
      </c>
      <c r="C123" s="47">
        <f t="shared" si="10"/>
        <v>4970</v>
      </c>
      <c r="D123" s="47">
        <f t="shared" si="10"/>
        <v>5730</v>
      </c>
      <c r="E123" s="47">
        <f t="shared" si="10"/>
        <v>2552</v>
      </c>
      <c r="F123" s="47">
        <f t="shared" si="10"/>
        <v>1001</v>
      </c>
      <c r="G123" s="47">
        <f t="shared" si="10"/>
        <v>14301</v>
      </c>
      <c r="H123" s="47">
        <f t="shared" si="10"/>
        <v>8135</v>
      </c>
      <c r="I123" s="47">
        <f t="shared" si="10"/>
        <v>9737</v>
      </c>
      <c r="J123" s="47">
        <f t="shared" si="10"/>
        <v>11215</v>
      </c>
      <c r="K123" s="47">
        <f t="shared" si="10"/>
        <v>4492</v>
      </c>
      <c r="L123" s="47">
        <f t="shared" si="10"/>
        <v>127861</v>
      </c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</row>
    <row r="124" spans="1:25" s="13" customFormat="1" ht="15">
      <c r="A124" s="24"/>
      <c r="B124" s="60"/>
      <c r="C124" s="60"/>
      <c r="D124" s="60"/>
      <c r="E124" s="60"/>
      <c r="F124" s="60"/>
      <c r="G124" s="60"/>
      <c r="H124" s="60"/>
      <c r="I124" s="60"/>
      <c r="J124" s="60"/>
      <c r="K124" s="60"/>
      <c r="L124" s="60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</row>
    <row r="125" spans="1:256" s="57" customFormat="1" ht="20.25">
      <c r="A125" s="52" t="s">
        <v>38</v>
      </c>
      <c r="B125" s="53"/>
      <c r="C125" s="53"/>
      <c r="D125" s="53"/>
      <c r="E125" s="53"/>
      <c r="F125" s="53"/>
      <c r="G125" s="53"/>
      <c r="H125" s="53"/>
      <c r="I125" s="53"/>
      <c r="J125" s="53"/>
      <c r="K125" s="53"/>
      <c r="L125" s="54"/>
      <c r="M125" s="55"/>
      <c r="N125" s="55"/>
      <c r="O125" s="55"/>
      <c r="P125" s="55"/>
      <c r="Q125" s="135"/>
      <c r="R125" s="135"/>
      <c r="S125" s="135"/>
      <c r="T125" s="135"/>
      <c r="U125" s="135"/>
      <c r="V125" s="135"/>
      <c r="W125" s="135"/>
      <c r="X125" s="135"/>
      <c r="Y125" s="135"/>
      <c r="Z125" s="135"/>
      <c r="AA125" s="135"/>
      <c r="AB125" s="135"/>
      <c r="AC125" s="135"/>
      <c r="AD125" s="135"/>
      <c r="AE125" s="135"/>
      <c r="AF125" s="135"/>
      <c r="AG125" s="135"/>
      <c r="AH125" s="135"/>
      <c r="AI125" s="135"/>
      <c r="AJ125" s="135"/>
      <c r="AK125" s="135"/>
      <c r="AL125" s="135"/>
      <c r="AM125" s="135"/>
      <c r="AN125" s="135"/>
      <c r="AO125" s="135"/>
      <c r="AP125" s="135"/>
      <c r="AQ125" s="135"/>
      <c r="AR125" s="135"/>
      <c r="AS125" s="135"/>
      <c r="AT125" s="135"/>
      <c r="AU125" s="135"/>
      <c r="AV125" s="135"/>
      <c r="AW125" s="135"/>
      <c r="AX125" s="135"/>
      <c r="AY125" s="135"/>
      <c r="AZ125" s="135"/>
      <c r="BA125" s="135"/>
      <c r="BB125" s="135"/>
      <c r="BC125" s="135"/>
      <c r="BD125" s="135"/>
      <c r="BE125" s="135"/>
      <c r="BF125" s="135"/>
      <c r="BG125" s="135"/>
      <c r="BH125" s="135"/>
      <c r="BI125" s="135"/>
      <c r="BJ125" s="135"/>
      <c r="BK125" s="135"/>
      <c r="BL125" s="135"/>
      <c r="BM125" s="135"/>
      <c r="BN125" s="135"/>
      <c r="BO125" s="135"/>
      <c r="BP125" s="135"/>
      <c r="BQ125" s="135"/>
      <c r="BR125" s="135"/>
      <c r="BS125" s="135"/>
      <c r="BT125" s="135"/>
      <c r="BU125" s="135"/>
      <c r="BV125" s="135"/>
      <c r="BW125" s="135"/>
      <c r="BX125" s="135"/>
      <c r="BY125" s="135"/>
      <c r="BZ125" s="135"/>
      <c r="CA125" s="135"/>
      <c r="CB125" s="135"/>
      <c r="CC125" s="135"/>
      <c r="CD125" s="135"/>
      <c r="CE125" s="135"/>
      <c r="CF125" s="135"/>
      <c r="CG125" s="135"/>
      <c r="CH125" s="135"/>
      <c r="CI125" s="135"/>
      <c r="CJ125" s="135"/>
      <c r="CK125" s="135"/>
      <c r="CL125" s="135"/>
      <c r="CM125" s="135"/>
      <c r="CN125" s="135"/>
      <c r="CO125" s="135"/>
      <c r="CP125" s="135"/>
      <c r="CQ125" s="135"/>
      <c r="CR125" s="135"/>
      <c r="CS125" s="135"/>
      <c r="CT125" s="135"/>
      <c r="CU125" s="135"/>
      <c r="CV125" s="135"/>
      <c r="CW125" s="135"/>
      <c r="CX125" s="135"/>
      <c r="CY125" s="135"/>
      <c r="CZ125" s="135"/>
      <c r="DA125" s="135"/>
      <c r="DB125" s="135"/>
      <c r="DC125" s="135"/>
      <c r="DD125" s="135"/>
      <c r="DE125" s="135"/>
      <c r="DF125" s="135"/>
      <c r="DG125" s="135"/>
      <c r="DH125" s="135"/>
      <c r="DI125" s="135"/>
      <c r="DJ125" s="135"/>
      <c r="DK125" s="135"/>
      <c r="DL125" s="135"/>
      <c r="DM125" s="135"/>
      <c r="DN125" s="135"/>
      <c r="DO125" s="135"/>
      <c r="DP125" s="135"/>
      <c r="DQ125" s="135"/>
      <c r="DR125" s="135"/>
      <c r="DS125" s="135"/>
      <c r="DT125" s="135"/>
      <c r="DU125" s="135"/>
      <c r="DV125" s="135"/>
      <c r="DW125" s="135"/>
      <c r="DX125" s="135"/>
      <c r="DY125" s="135"/>
      <c r="DZ125" s="135"/>
      <c r="EA125" s="135"/>
      <c r="EB125" s="135"/>
      <c r="EC125" s="135"/>
      <c r="ED125" s="135"/>
      <c r="EE125" s="135"/>
      <c r="EF125" s="135"/>
      <c r="EG125" s="135"/>
      <c r="EH125" s="135"/>
      <c r="EI125" s="135"/>
      <c r="EJ125" s="135"/>
      <c r="EK125" s="135"/>
      <c r="EL125" s="135"/>
      <c r="EM125" s="135"/>
      <c r="EN125" s="135"/>
      <c r="EO125" s="135"/>
      <c r="EP125" s="135"/>
      <c r="EQ125" s="135"/>
      <c r="ER125" s="135"/>
      <c r="ES125" s="135"/>
      <c r="ET125" s="135"/>
      <c r="EU125" s="135"/>
      <c r="EV125" s="135"/>
      <c r="EW125" s="135"/>
      <c r="EX125" s="135"/>
      <c r="EY125" s="135"/>
      <c r="EZ125" s="135"/>
      <c r="FA125" s="135"/>
      <c r="FB125" s="135"/>
      <c r="FC125" s="135"/>
      <c r="FD125" s="135"/>
      <c r="FE125" s="135"/>
      <c r="FF125" s="135"/>
      <c r="FG125" s="135"/>
      <c r="FH125" s="135"/>
      <c r="FI125" s="135"/>
      <c r="FJ125" s="135"/>
      <c r="FK125" s="135"/>
      <c r="FL125" s="135"/>
      <c r="FM125" s="135"/>
      <c r="FN125" s="135"/>
      <c r="FO125" s="135"/>
      <c r="FP125" s="135"/>
      <c r="FQ125" s="135"/>
      <c r="FR125" s="135"/>
      <c r="FS125" s="135"/>
      <c r="FT125" s="135"/>
      <c r="FU125" s="135"/>
      <c r="FV125" s="135"/>
      <c r="FW125" s="135"/>
      <c r="FX125" s="135"/>
      <c r="FY125" s="135"/>
      <c r="FZ125" s="135"/>
      <c r="GA125" s="135"/>
      <c r="GB125" s="135"/>
      <c r="GC125" s="135"/>
      <c r="GD125" s="135"/>
      <c r="GE125" s="135"/>
      <c r="GF125" s="135"/>
      <c r="GG125" s="135"/>
      <c r="GH125" s="135"/>
      <c r="GI125" s="135"/>
      <c r="GJ125" s="135"/>
      <c r="GK125" s="135"/>
      <c r="GL125" s="135"/>
      <c r="GM125" s="135"/>
      <c r="GN125" s="135"/>
      <c r="GO125" s="135"/>
      <c r="GP125" s="135"/>
      <c r="GQ125" s="135"/>
      <c r="GR125" s="135"/>
      <c r="GS125" s="135"/>
      <c r="GT125" s="135"/>
      <c r="GU125" s="135"/>
      <c r="GV125" s="135"/>
      <c r="GW125" s="135"/>
      <c r="GX125" s="135"/>
      <c r="GY125" s="135"/>
      <c r="GZ125" s="135"/>
      <c r="HA125" s="135"/>
      <c r="HB125" s="135"/>
      <c r="HC125" s="135"/>
      <c r="HD125" s="135"/>
      <c r="HE125" s="135"/>
      <c r="HF125" s="135"/>
      <c r="HG125" s="135"/>
      <c r="HH125" s="135"/>
      <c r="HI125" s="135"/>
      <c r="HJ125" s="135"/>
      <c r="HK125" s="135"/>
      <c r="HL125" s="135"/>
      <c r="HM125" s="135"/>
      <c r="HN125" s="135"/>
      <c r="HO125" s="135"/>
      <c r="HP125" s="135"/>
      <c r="HQ125" s="135"/>
      <c r="HR125" s="135"/>
      <c r="HS125" s="135"/>
      <c r="HT125" s="135"/>
      <c r="HU125" s="135"/>
      <c r="HV125" s="135"/>
      <c r="HW125" s="135"/>
      <c r="HX125" s="135"/>
      <c r="HY125" s="135"/>
      <c r="HZ125" s="135"/>
      <c r="IA125" s="135"/>
      <c r="IB125" s="135"/>
      <c r="IC125" s="135"/>
      <c r="ID125" s="135"/>
      <c r="IE125" s="135"/>
      <c r="IF125" s="135"/>
      <c r="IG125" s="135"/>
      <c r="IH125" s="135"/>
      <c r="II125" s="135"/>
      <c r="IJ125" s="135"/>
      <c r="IK125" s="135"/>
      <c r="IL125" s="135"/>
      <c r="IM125" s="135"/>
      <c r="IN125" s="135"/>
      <c r="IO125" s="135"/>
      <c r="IP125" s="135"/>
      <c r="IQ125" s="135"/>
      <c r="IR125" s="135"/>
      <c r="IS125" s="135"/>
      <c r="IT125" s="135"/>
      <c r="IU125" s="135"/>
      <c r="IV125" s="135"/>
    </row>
    <row r="126" spans="1:25" s="13" customFormat="1" ht="15">
      <c r="A126" s="34" t="s">
        <v>22</v>
      </c>
      <c r="B126" s="4" t="s">
        <v>27</v>
      </c>
      <c r="C126" s="4" t="s">
        <v>28</v>
      </c>
      <c r="D126" s="4" t="s">
        <v>29</v>
      </c>
      <c r="E126" s="4" t="s">
        <v>30</v>
      </c>
      <c r="F126" s="4" t="s">
        <v>31</v>
      </c>
      <c r="G126" s="4" t="s">
        <v>32</v>
      </c>
      <c r="H126" s="4" t="s">
        <v>33</v>
      </c>
      <c r="I126" s="4" t="s">
        <v>34</v>
      </c>
      <c r="J126" s="4" t="s">
        <v>35</v>
      </c>
      <c r="K126" s="46" t="s">
        <v>36</v>
      </c>
      <c r="L126" s="4" t="s">
        <v>20</v>
      </c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</row>
    <row r="127" spans="1:25" s="13" customFormat="1" ht="15">
      <c r="A127" s="3" t="s">
        <v>4</v>
      </c>
      <c r="B127" s="7">
        <f>'[2]summary'!B188</f>
        <v>3768</v>
      </c>
      <c r="C127" s="7">
        <f>'[2]summary'!C188</f>
        <v>223</v>
      </c>
      <c r="D127" s="7">
        <f>'[2]summary'!D188</f>
        <v>338</v>
      </c>
      <c r="E127" s="7">
        <f>'[2]summary'!E188</f>
        <v>149</v>
      </c>
      <c r="F127" s="7">
        <f>'[2]summary'!F188</f>
        <v>44</v>
      </c>
      <c r="G127" s="7">
        <f>'[2]summary'!G188</f>
        <v>256</v>
      </c>
      <c r="H127" s="7">
        <f>'[2]summary'!H188</f>
        <v>177</v>
      </c>
      <c r="I127" s="7">
        <f>'[2]summary'!I188</f>
        <v>219</v>
      </c>
      <c r="J127" s="7">
        <f>'[2]summary'!J188</f>
        <v>697</v>
      </c>
      <c r="K127" s="7">
        <f>'[2]summary'!K188</f>
        <v>237</v>
      </c>
      <c r="L127" s="58">
        <f>SUM(B127:K127)</f>
        <v>6108</v>
      </c>
      <c r="M127" s="15"/>
      <c r="N127" s="21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</row>
    <row r="128" spans="1:25" s="13" customFormat="1" ht="15">
      <c r="A128" s="3" t="s">
        <v>5</v>
      </c>
      <c r="B128" s="7">
        <f>'[2]summary'!B189</f>
        <v>4891</v>
      </c>
      <c r="C128" s="7">
        <f>'[2]summary'!C189</f>
        <v>313</v>
      </c>
      <c r="D128" s="7">
        <f>'[2]summary'!D189</f>
        <v>412</v>
      </c>
      <c r="E128" s="7">
        <f>'[2]summary'!E189</f>
        <v>125</v>
      </c>
      <c r="F128" s="7">
        <f>'[2]summary'!F189</f>
        <v>38</v>
      </c>
      <c r="G128" s="7">
        <f>'[2]summary'!G189</f>
        <v>273</v>
      </c>
      <c r="H128" s="7">
        <f>'[2]summary'!H189</f>
        <v>153</v>
      </c>
      <c r="I128" s="7">
        <f>'[2]summary'!I189</f>
        <v>209</v>
      </c>
      <c r="J128" s="7">
        <f>'[2]summary'!J189</f>
        <v>519</v>
      </c>
      <c r="K128" s="7">
        <f>'[2]summary'!K189</f>
        <v>244</v>
      </c>
      <c r="L128" s="58">
        <f>SUM(B128:K128)</f>
        <v>7177</v>
      </c>
      <c r="M128" s="15"/>
      <c r="N128" s="21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</row>
    <row r="129" spans="1:25" s="13" customFormat="1" ht="15">
      <c r="A129" s="3" t="s">
        <v>6</v>
      </c>
      <c r="B129" s="7">
        <f>'[2]summary'!B190</f>
        <v>5335</v>
      </c>
      <c r="C129" s="7">
        <f>'[2]summary'!C190</f>
        <v>379</v>
      </c>
      <c r="D129" s="7">
        <f>'[2]summary'!D190</f>
        <v>437</v>
      </c>
      <c r="E129" s="7">
        <f>'[2]summary'!E190</f>
        <v>144</v>
      </c>
      <c r="F129" s="7">
        <f>'[2]summary'!F190</f>
        <v>65</v>
      </c>
      <c r="G129" s="7">
        <f>'[2]summary'!G190</f>
        <v>366</v>
      </c>
      <c r="H129" s="7">
        <f>'[2]summary'!H190</f>
        <v>237</v>
      </c>
      <c r="I129" s="7">
        <f>'[2]summary'!I190</f>
        <v>263</v>
      </c>
      <c r="J129" s="7">
        <f>'[2]summary'!J190</f>
        <v>1014</v>
      </c>
      <c r="K129" s="7">
        <f>'[2]summary'!K190</f>
        <v>206</v>
      </c>
      <c r="L129" s="58">
        <f>SUM(B129:K129)</f>
        <v>8446</v>
      </c>
      <c r="M129" s="15"/>
      <c r="N129" s="21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</row>
    <row r="130" spans="1:25" s="13" customFormat="1" ht="15">
      <c r="A130" s="16" t="s">
        <v>7</v>
      </c>
      <c r="B130" s="17">
        <f aca="true" t="shared" si="11" ref="B130:K130">SUM(B127:B129)</f>
        <v>13994</v>
      </c>
      <c r="C130" s="17">
        <f t="shared" si="11"/>
        <v>915</v>
      </c>
      <c r="D130" s="17">
        <f t="shared" si="11"/>
        <v>1187</v>
      </c>
      <c r="E130" s="17">
        <f t="shared" si="11"/>
        <v>418</v>
      </c>
      <c r="F130" s="17">
        <f t="shared" si="11"/>
        <v>147</v>
      </c>
      <c r="G130" s="17">
        <f t="shared" si="11"/>
        <v>895</v>
      </c>
      <c r="H130" s="17">
        <f t="shared" si="11"/>
        <v>567</v>
      </c>
      <c r="I130" s="17">
        <f t="shared" si="11"/>
        <v>691</v>
      </c>
      <c r="J130" s="17">
        <f t="shared" si="11"/>
        <v>2230</v>
      </c>
      <c r="K130" s="17">
        <f t="shared" si="11"/>
        <v>687</v>
      </c>
      <c r="L130" s="17">
        <f>SUM(B130:K130)</f>
        <v>21731</v>
      </c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</row>
    <row r="131" spans="1:25" s="13" customFormat="1" ht="15">
      <c r="A131" s="3" t="s">
        <v>8</v>
      </c>
      <c r="B131" s="7">
        <f>'[2]summary'!B192</f>
        <v>4350</v>
      </c>
      <c r="C131" s="7">
        <f>'[2]summary'!C192</f>
        <v>162</v>
      </c>
      <c r="D131" s="7">
        <f>'[2]summary'!D192</f>
        <v>343</v>
      </c>
      <c r="E131" s="7">
        <f>'[2]summary'!E192</f>
        <v>161</v>
      </c>
      <c r="F131" s="7">
        <f>'[2]summary'!F192</f>
        <v>50</v>
      </c>
      <c r="G131" s="7">
        <f>'[2]summary'!G192</f>
        <v>289</v>
      </c>
      <c r="H131" s="7">
        <f>'[2]summary'!H192</f>
        <v>146</v>
      </c>
      <c r="I131" s="7">
        <f>'[2]summary'!I192</f>
        <v>164</v>
      </c>
      <c r="J131" s="7">
        <f>'[2]summary'!J192</f>
        <v>558</v>
      </c>
      <c r="K131" s="7">
        <f>'[2]summary'!K192</f>
        <v>219</v>
      </c>
      <c r="L131" s="58">
        <f aca="true" t="shared" si="12" ref="L131:L142">SUM(B131:K131)</f>
        <v>6442</v>
      </c>
      <c r="M131" s="61"/>
      <c r="N131" s="62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</row>
    <row r="132" spans="1:25" s="13" customFormat="1" ht="15">
      <c r="A132" s="3" t="s">
        <v>9</v>
      </c>
      <c r="B132" s="7">
        <f>'[2]summary'!B193</f>
        <v>4062</v>
      </c>
      <c r="C132" s="7">
        <f>'[2]summary'!C193</f>
        <v>127</v>
      </c>
      <c r="D132" s="7">
        <f>'[2]summary'!D193</f>
        <v>290</v>
      </c>
      <c r="E132" s="7">
        <f>'[2]summary'!E193</f>
        <v>81</v>
      </c>
      <c r="F132" s="7">
        <f>'[2]summary'!F193</f>
        <v>47</v>
      </c>
      <c r="G132" s="7">
        <f>'[2]summary'!G193</f>
        <v>313</v>
      </c>
      <c r="H132" s="7">
        <f>'[2]summary'!H193</f>
        <v>259</v>
      </c>
      <c r="I132" s="7">
        <f>'[2]summary'!I193</f>
        <v>253</v>
      </c>
      <c r="J132" s="7">
        <f>'[2]summary'!J193</f>
        <v>623</v>
      </c>
      <c r="K132" s="7">
        <f>'[2]summary'!K193</f>
        <v>267</v>
      </c>
      <c r="L132" s="58">
        <f t="shared" si="12"/>
        <v>6322</v>
      </c>
      <c r="M132" s="61"/>
      <c r="N132" s="63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</row>
    <row r="133" spans="1:25" s="13" customFormat="1" ht="15">
      <c r="A133" s="3" t="s">
        <v>10</v>
      </c>
      <c r="B133" s="7">
        <f>'[2]summary'!B194</f>
        <v>3294</v>
      </c>
      <c r="C133" s="7">
        <f>'[2]summary'!C194</f>
        <v>113</v>
      </c>
      <c r="D133" s="7">
        <f>'[2]summary'!D194</f>
        <v>279</v>
      </c>
      <c r="E133" s="7">
        <f>'[2]summary'!E194</f>
        <v>78</v>
      </c>
      <c r="F133" s="7">
        <f>'[2]summary'!F194</f>
        <v>21</v>
      </c>
      <c r="G133" s="7">
        <f>'[2]summary'!G194</f>
        <v>235</v>
      </c>
      <c r="H133" s="7">
        <f>'[2]summary'!H194</f>
        <v>183</v>
      </c>
      <c r="I133" s="7">
        <f>'[2]summary'!I194</f>
        <v>186</v>
      </c>
      <c r="J133" s="7">
        <f>'[2]summary'!J194</f>
        <v>652</v>
      </c>
      <c r="K133" s="7">
        <f>'[2]summary'!K194</f>
        <v>136</v>
      </c>
      <c r="L133" s="58">
        <f t="shared" si="12"/>
        <v>5177</v>
      </c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</row>
    <row r="134" spans="1:25" s="13" customFormat="1" ht="15">
      <c r="A134" s="16" t="s">
        <v>11</v>
      </c>
      <c r="B134" s="17">
        <f aca="true" t="shared" si="13" ref="B134:K134">SUM(B131:B133)</f>
        <v>11706</v>
      </c>
      <c r="C134" s="17">
        <f t="shared" si="13"/>
        <v>402</v>
      </c>
      <c r="D134" s="17">
        <f t="shared" si="13"/>
        <v>912</v>
      </c>
      <c r="E134" s="17">
        <f t="shared" si="13"/>
        <v>320</v>
      </c>
      <c r="F134" s="17">
        <f t="shared" si="13"/>
        <v>118</v>
      </c>
      <c r="G134" s="17">
        <f t="shared" si="13"/>
        <v>837</v>
      </c>
      <c r="H134" s="17">
        <f t="shared" si="13"/>
        <v>588</v>
      </c>
      <c r="I134" s="17">
        <f t="shared" si="13"/>
        <v>603</v>
      </c>
      <c r="J134" s="17">
        <f t="shared" si="13"/>
        <v>1833</v>
      </c>
      <c r="K134" s="17">
        <f t="shared" si="13"/>
        <v>622</v>
      </c>
      <c r="L134" s="17">
        <f t="shared" si="12"/>
        <v>17941</v>
      </c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</row>
    <row r="135" spans="1:25" s="13" customFormat="1" ht="15">
      <c r="A135" s="3" t="s">
        <v>12</v>
      </c>
      <c r="B135" s="7">
        <f>'[2]summary'!B196</f>
        <v>3668</v>
      </c>
      <c r="C135" s="7">
        <f>'[2]summary'!C196</f>
        <v>167</v>
      </c>
      <c r="D135" s="7">
        <f>'[2]summary'!D196</f>
        <v>433</v>
      </c>
      <c r="E135" s="7">
        <f>'[2]summary'!E196</f>
        <v>162</v>
      </c>
      <c r="F135" s="7">
        <f>'[2]summary'!F196</f>
        <v>28</v>
      </c>
      <c r="G135" s="7">
        <f>'[2]summary'!G196</f>
        <v>340</v>
      </c>
      <c r="H135" s="7">
        <f>'[2]summary'!H196</f>
        <v>255</v>
      </c>
      <c r="I135" s="7">
        <f>'[2]summary'!I196</f>
        <v>487</v>
      </c>
      <c r="J135" s="7">
        <f>'[2]summary'!J196</f>
        <v>1226</v>
      </c>
      <c r="K135" s="7">
        <f>'[2]summary'!K196</f>
        <v>198</v>
      </c>
      <c r="L135" s="58">
        <f t="shared" si="12"/>
        <v>6964</v>
      </c>
      <c r="M135" s="63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</row>
    <row r="136" spans="1:25" s="13" customFormat="1" ht="15">
      <c r="A136" s="3" t="s">
        <v>13</v>
      </c>
      <c r="B136" s="7">
        <f>'[2]summary'!B197</f>
        <v>2667</v>
      </c>
      <c r="C136" s="7">
        <f>'[2]summary'!C197</f>
        <v>99</v>
      </c>
      <c r="D136" s="7">
        <f>'[2]summary'!D197</f>
        <v>305</v>
      </c>
      <c r="E136" s="7">
        <f>'[2]summary'!E197</f>
        <v>446</v>
      </c>
      <c r="F136" s="7">
        <f>'[2]summary'!F197</f>
        <v>34</v>
      </c>
      <c r="G136" s="7">
        <f>'[2]summary'!G197</f>
        <v>304</v>
      </c>
      <c r="H136" s="7">
        <f>'[2]summary'!H197</f>
        <v>588</v>
      </c>
      <c r="I136" s="7">
        <f>'[2]summary'!I197</f>
        <v>666</v>
      </c>
      <c r="J136" s="7">
        <f>'[2]summary'!J197</f>
        <v>1116</v>
      </c>
      <c r="K136" s="7">
        <f>'[2]summary'!K197</f>
        <v>218</v>
      </c>
      <c r="L136" s="58">
        <f t="shared" si="12"/>
        <v>6443</v>
      </c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</row>
    <row r="137" spans="1:25" s="13" customFormat="1" ht="15">
      <c r="A137" s="3" t="s">
        <v>14</v>
      </c>
      <c r="B137" s="7">
        <f>'[2]summary'!B198</f>
        <v>535</v>
      </c>
      <c r="C137" s="7">
        <f>'[2]summary'!C198</f>
        <v>47</v>
      </c>
      <c r="D137" s="7">
        <f>'[2]summary'!D198</f>
        <v>139</v>
      </c>
      <c r="E137" s="7">
        <f>'[2]summary'!E198</f>
        <v>8</v>
      </c>
      <c r="F137" s="7">
        <f>'[2]summary'!F198</f>
        <v>8</v>
      </c>
      <c r="G137" s="7">
        <f>'[2]summary'!G198</f>
        <v>65</v>
      </c>
      <c r="H137" s="7">
        <f>'[2]summary'!H198</f>
        <v>111</v>
      </c>
      <c r="I137" s="7">
        <f>'[2]summary'!I198</f>
        <v>184</v>
      </c>
      <c r="J137" s="7">
        <f>'[2]summary'!J198</f>
        <v>498</v>
      </c>
      <c r="K137" s="7">
        <f>'[2]summary'!K198</f>
        <v>80</v>
      </c>
      <c r="L137" s="58">
        <f t="shared" si="12"/>
        <v>1675</v>
      </c>
      <c r="M137" s="21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</row>
    <row r="138" spans="1:25" s="13" customFormat="1" ht="15">
      <c r="A138" s="16" t="s">
        <v>15</v>
      </c>
      <c r="B138" s="17">
        <f aca="true" t="shared" si="14" ref="B138:K138">SUM(B135:B137)</f>
        <v>6870</v>
      </c>
      <c r="C138" s="17">
        <f t="shared" si="14"/>
        <v>313</v>
      </c>
      <c r="D138" s="17">
        <f t="shared" si="14"/>
        <v>877</v>
      </c>
      <c r="E138" s="17">
        <f t="shared" si="14"/>
        <v>616</v>
      </c>
      <c r="F138" s="17">
        <f t="shared" si="14"/>
        <v>70</v>
      </c>
      <c r="G138" s="17">
        <f t="shared" si="14"/>
        <v>709</v>
      </c>
      <c r="H138" s="17">
        <f t="shared" si="14"/>
        <v>954</v>
      </c>
      <c r="I138" s="17">
        <f t="shared" si="14"/>
        <v>1337</v>
      </c>
      <c r="J138" s="17">
        <f t="shared" si="14"/>
        <v>2840</v>
      </c>
      <c r="K138" s="17">
        <f t="shared" si="14"/>
        <v>496</v>
      </c>
      <c r="L138" s="17">
        <f t="shared" si="12"/>
        <v>15082</v>
      </c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</row>
    <row r="139" spans="1:25" s="13" customFormat="1" ht="15">
      <c r="A139" s="3" t="s">
        <v>16</v>
      </c>
      <c r="B139" s="7">
        <f>'[2]summary'!B200</f>
        <v>785</v>
      </c>
      <c r="C139" s="7">
        <f>'[2]summary'!C200</f>
        <v>69</v>
      </c>
      <c r="D139" s="7">
        <f>'[2]summary'!D200</f>
        <v>162</v>
      </c>
      <c r="E139" s="7">
        <f>'[2]summary'!E200</f>
        <v>10</v>
      </c>
      <c r="F139" s="7">
        <f>'[2]summary'!F200</f>
        <v>35</v>
      </c>
      <c r="G139" s="7">
        <f>'[2]summary'!G200</f>
        <v>134</v>
      </c>
      <c r="H139" s="7">
        <f>'[2]summary'!H200</f>
        <v>205</v>
      </c>
      <c r="I139" s="7">
        <f>'[2]summary'!I200</f>
        <v>252</v>
      </c>
      <c r="J139" s="7">
        <f>'[2]summary'!J200</f>
        <v>470</v>
      </c>
      <c r="K139" s="7">
        <f>'[2]summary'!K200</f>
        <v>198</v>
      </c>
      <c r="L139" s="58">
        <f t="shared" si="12"/>
        <v>2320</v>
      </c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</row>
    <row r="140" spans="1:25" s="13" customFormat="1" ht="15">
      <c r="A140" s="3" t="s">
        <v>17</v>
      </c>
      <c r="B140" s="7">
        <f>'[2]summary'!B201</f>
        <v>3122</v>
      </c>
      <c r="C140" s="7">
        <f>'[2]summary'!C201</f>
        <v>162</v>
      </c>
      <c r="D140" s="7">
        <f>'[2]summary'!D201</f>
        <v>248</v>
      </c>
      <c r="E140" s="7">
        <f>'[2]summary'!E201</f>
        <v>51</v>
      </c>
      <c r="F140" s="7">
        <f>'[2]summary'!F201</f>
        <v>40</v>
      </c>
      <c r="G140" s="7">
        <f>'[2]summary'!G201</f>
        <v>233</v>
      </c>
      <c r="H140" s="7">
        <f>'[2]summary'!H201</f>
        <v>164</v>
      </c>
      <c r="I140" s="7">
        <f>'[2]summary'!I201</f>
        <v>168</v>
      </c>
      <c r="J140" s="7">
        <f>'[2]summary'!J201</f>
        <v>553</v>
      </c>
      <c r="K140" s="7">
        <f>'[2]summary'!K201</f>
        <v>125</v>
      </c>
      <c r="L140" s="58">
        <f t="shared" si="12"/>
        <v>4866</v>
      </c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</row>
    <row r="141" spans="1:25" s="13" customFormat="1" ht="15">
      <c r="A141" s="3" t="s">
        <v>18</v>
      </c>
      <c r="B141" s="7">
        <f>'[2]summary'!B202</f>
        <v>3725</v>
      </c>
      <c r="C141" s="7">
        <f>'[2]summary'!C202</f>
        <v>213</v>
      </c>
      <c r="D141" s="7">
        <f>'[2]summary'!D202</f>
        <v>430</v>
      </c>
      <c r="E141" s="7">
        <f>'[2]summary'!E202</f>
        <v>168</v>
      </c>
      <c r="F141" s="7">
        <f>'[2]summary'!F202</f>
        <v>39</v>
      </c>
      <c r="G141" s="7">
        <f>'[2]summary'!G202</f>
        <v>287</v>
      </c>
      <c r="H141" s="7">
        <f>'[2]summary'!H202</f>
        <v>314</v>
      </c>
      <c r="I141" s="7">
        <f>'[2]summary'!I202</f>
        <v>299</v>
      </c>
      <c r="J141" s="7">
        <f>'[2]summary'!J202</f>
        <v>680</v>
      </c>
      <c r="K141" s="7">
        <f>'[2]summary'!K202</f>
        <v>189</v>
      </c>
      <c r="L141" s="58">
        <f t="shared" si="12"/>
        <v>6344</v>
      </c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</row>
    <row r="142" spans="1:25" s="13" customFormat="1" ht="15">
      <c r="A142" s="16" t="s">
        <v>19</v>
      </c>
      <c r="B142" s="17">
        <f aca="true" t="shared" si="15" ref="B142:K142">SUM(B139:B141)</f>
        <v>7632</v>
      </c>
      <c r="C142" s="17">
        <f t="shared" si="15"/>
        <v>444</v>
      </c>
      <c r="D142" s="17">
        <f t="shared" si="15"/>
        <v>840</v>
      </c>
      <c r="E142" s="17">
        <f t="shared" si="15"/>
        <v>229</v>
      </c>
      <c r="F142" s="17">
        <f t="shared" si="15"/>
        <v>114</v>
      </c>
      <c r="G142" s="17">
        <f t="shared" si="15"/>
        <v>654</v>
      </c>
      <c r="H142" s="17">
        <f t="shared" si="15"/>
        <v>683</v>
      </c>
      <c r="I142" s="17">
        <f t="shared" si="15"/>
        <v>719</v>
      </c>
      <c r="J142" s="17">
        <f t="shared" si="15"/>
        <v>1703</v>
      </c>
      <c r="K142" s="17">
        <f t="shared" si="15"/>
        <v>512</v>
      </c>
      <c r="L142" s="17">
        <f t="shared" si="12"/>
        <v>13530</v>
      </c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</row>
    <row r="143" spans="1:25" s="13" customFormat="1" ht="15">
      <c r="A143" s="28" t="s">
        <v>20</v>
      </c>
      <c r="B143" s="47">
        <f aca="true" t="shared" si="16" ref="B143:L143">B130+B134+B138+B142</f>
        <v>40202</v>
      </c>
      <c r="C143" s="47">
        <f t="shared" si="16"/>
        <v>2074</v>
      </c>
      <c r="D143" s="47">
        <f t="shared" si="16"/>
        <v>3816</v>
      </c>
      <c r="E143" s="47">
        <f t="shared" si="16"/>
        <v>1583</v>
      </c>
      <c r="F143" s="47">
        <f t="shared" si="16"/>
        <v>449</v>
      </c>
      <c r="G143" s="47">
        <f t="shared" si="16"/>
        <v>3095</v>
      </c>
      <c r="H143" s="47">
        <f t="shared" si="16"/>
        <v>2792</v>
      </c>
      <c r="I143" s="47">
        <f t="shared" si="16"/>
        <v>3350</v>
      </c>
      <c r="J143" s="47">
        <f t="shared" si="16"/>
        <v>8606</v>
      </c>
      <c r="K143" s="47">
        <f t="shared" si="16"/>
        <v>2317</v>
      </c>
      <c r="L143" s="47">
        <f t="shared" si="16"/>
        <v>68284</v>
      </c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</row>
    <row r="144" spans="2:25" s="13" customFormat="1" ht="15"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</row>
    <row r="145" spans="1:25" s="65" customFormat="1" ht="20.25">
      <c r="A145" s="131" t="s">
        <v>39</v>
      </c>
      <c r="B145" s="132"/>
      <c r="C145" s="132"/>
      <c r="D145" s="132"/>
      <c r="E145" s="132"/>
      <c r="F145" s="132"/>
      <c r="G145" s="132"/>
      <c r="H145" s="132"/>
      <c r="I145" s="132"/>
      <c r="J145" s="132"/>
      <c r="K145" s="132"/>
      <c r="L145" s="133"/>
      <c r="M145" s="15"/>
      <c r="N145" s="15"/>
      <c r="O145" s="15"/>
      <c r="P145" s="15"/>
      <c r="Q145" s="15"/>
      <c r="R145" s="64"/>
      <c r="S145" s="64"/>
      <c r="T145" s="64"/>
      <c r="U145" s="64"/>
      <c r="V145" s="64"/>
      <c r="W145" s="64"/>
      <c r="X145" s="64"/>
      <c r="Y145" s="64"/>
    </row>
    <row r="146" spans="1:25" s="13" customFormat="1" ht="15">
      <c r="A146" s="34" t="s">
        <v>22</v>
      </c>
      <c r="B146" s="4" t="s">
        <v>27</v>
      </c>
      <c r="C146" s="4" t="s">
        <v>28</v>
      </c>
      <c r="D146" s="4" t="s">
        <v>29</v>
      </c>
      <c r="E146" s="4" t="s">
        <v>30</v>
      </c>
      <c r="F146" s="4" t="s">
        <v>31</v>
      </c>
      <c r="G146" s="4" t="s">
        <v>32</v>
      </c>
      <c r="H146" s="4" t="s">
        <v>33</v>
      </c>
      <c r="I146" s="4" t="s">
        <v>34</v>
      </c>
      <c r="J146" s="4" t="s">
        <v>35</v>
      </c>
      <c r="K146" s="46" t="s">
        <v>36</v>
      </c>
      <c r="L146" s="4" t="s">
        <v>37</v>
      </c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</row>
    <row r="147" spans="1:25" s="13" customFormat="1" ht="15">
      <c r="A147" s="3" t="s">
        <v>4</v>
      </c>
      <c r="B147" s="7">
        <f>'[2]summary'!B209</f>
        <v>2646</v>
      </c>
      <c r="C147" s="7">
        <f>'[2]summary'!C209</f>
        <v>473</v>
      </c>
      <c r="D147" s="7">
        <f>'[2]summary'!D209</f>
        <v>222</v>
      </c>
      <c r="E147" s="7">
        <f>'[2]summary'!E209</f>
        <v>179</v>
      </c>
      <c r="F147" s="7">
        <f>'[2]summary'!F209</f>
        <v>64</v>
      </c>
      <c r="G147" s="7">
        <f>'[2]summary'!G209</f>
        <v>1160</v>
      </c>
      <c r="H147" s="7">
        <f>'[2]summary'!H209</f>
        <v>392</v>
      </c>
      <c r="I147" s="7">
        <f>'[2]summary'!I209</f>
        <v>489</v>
      </c>
      <c r="J147" s="7">
        <f>'[2]summary'!J209</f>
        <v>195</v>
      </c>
      <c r="K147" s="7">
        <f>'[2]summary'!K209</f>
        <v>408</v>
      </c>
      <c r="L147" s="58">
        <f>SUM(B147:K147)</f>
        <v>6228</v>
      </c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</row>
    <row r="148" spans="1:25" s="13" customFormat="1" ht="15">
      <c r="A148" s="3" t="s">
        <v>5</v>
      </c>
      <c r="B148" s="7">
        <f>'[2]summary'!B210</f>
        <v>2028</v>
      </c>
      <c r="C148" s="7">
        <f>'[2]summary'!C210</f>
        <v>363</v>
      </c>
      <c r="D148" s="7">
        <f>'[2]summary'!D210</f>
        <v>155</v>
      </c>
      <c r="E148" s="7">
        <f>'[2]summary'!E210</f>
        <v>114</v>
      </c>
      <c r="F148" s="7">
        <f>'[2]summary'!F210</f>
        <v>41</v>
      </c>
      <c r="G148" s="7">
        <f>'[2]summary'!G210</f>
        <v>1317</v>
      </c>
      <c r="H148" s="7">
        <f>'[2]summary'!H210</f>
        <v>424</v>
      </c>
      <c r="I148" s="7">
        <f>'[2]summary'!I210</f>
        <v>590</v>
      </c>
      <c r="J148" s="7">
        <f>'[2]summary'!J210</f>
        <v>154</v>
      </c>
      <c r="K148" s="7">
        <f>'[2]summary'!K210</f>
        <v>186</v>
      </c>
      <c r="L148" s="58">
        <f>SUM(B148:K148)</f>
        <v>5372</v>
      </c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</row>
    <row r="149" spans="1:25" s="13" customFormat="1" ht="15">
      <c r="A149" s="3" t="s">
        <v>6</v>
      </c>
      <c r="B149" s="7">
        <f>'[2]summary'!B211</f>
        <v>2635</v>
      </c>
      <c r="C149" s="7">
        <f>'[2]summary'!C211</f>
        <v>463</v>
      </c>
      <c r="D149" s="7">
        <f>'[2]summary'!D211</f>
        <v>217</v>
      </c>
      <c r="E149" s="7">
        <f>'[2]summary'!E211</f>
        <v>129</v>
      </c>
      <c r="F149" s="7">
        <f>'[2]summary'!F211</f>
        <v>106</v>
      </c>
      <c r="G149" s="7">
        <f>'[2]summary'!G211</f>
        <v>1513</v>
      </c>
      <c r="H149" s="7">
        <f>'[2]summary'!H211</f>
        <v>423</v>
      </c>
      <c r="I149" s="7">
        <f>'[2]summary'!I211</f>
        <v>434</v>
      </c>
      <c r="J149" s="7">
        <f>'[2]summary'!J211</f>
        <v>175</v>
      </c>
      <c r="K149" s="7">
        <f>'[2]summary'!K211</f>
        <v>188</v>
      </c>
      <c r="L149" s="58">
        <f>SUM(B149:K149)</f>
        <v>6283</v>
      </c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</row>
    <row r="150" spans="1:25" s="13" customFormat="1" ht="15">
      <c r="A150" s="16" t="s">
        <v>7</v>
      </c>
      <c r="B150" s="50">
        <f aca="true" t="shared" si="17" ref="B150:L150">SUM(B147:B149)</f>
        <v>7309</v>
      </c>
      <c r="C150" s="50">
        <f t="shared" si="17"/>
        <v>1299</v>
      </c>
      <c r="D150" s="50">
        <f t="shared" si="17"/>
        <v>594</v>
      </c>
      <c r="E150" s="50">
        <f t="shared" si="17"/>
        <v>422</v>
      </c>
      <c r="F150" s="50">
        <f t="shared" si="17"/>
        <v>211</v>
      </c>
      <c r="G150" s="50">
        <f t="shared" si="17"/>
        <v>3990</v>
      </c>
      <c r="H150" s="50">
        <f t="shared" si="17"/>
        <v>1239</v>
      </c>
      <c r="I150" s="50">
        <f t="shared" si="17"/>
        <v>1513</v>
      </c>
      <c r="J150" s="50">
        <f t="shared" si="17"/>
        <v>524</v>
      </c>
      <c r="K150" s="50">
        <f t="shared" si="17"/>
        <v>782</v>
      </c>
      <c r="L150" s="17">
        <f t="shared" si="17"/>
        <v>17883</v>
      </c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</row>
    <row r="151" spans="1:25" s="13" customFormat="1" ht="15">
      <c r="A151" s="3" t="s">
        <v>8</v>
      </c>
      <c r="B151" s="7">
        <f>'[2]summary'!B213</f>
        <v>2793</v>
      </c>
      <c r="C151" s="7">
        <f>'[2]summary'!C213</f>
        <v>269</v>
      </c>
      <c r="D151" s="7">
        <f>'[2]summary'!D213</f>
        <v>190</v>
      </c>
      <c r="E151" s="7">
        <f>'[2]summary'!E213</f>
        <v>75</v>
      </c>
      <c r="F151" s="7">
        <f>'[2]summary'!F213</f>
        <v>48</v>
      </c>
      <c r="G151" s="7">
        <f>'[2]summary'!G213</f>
        <v>1004</v>
      </c>
      <c r="H151" s="7">
        <f>'[2]summary'!H213</f>
        <v>322</v>
      </c>
      <c r="I151" s="7">
        <f>'[2]summary'!I213</f>
        <v>523</v>
      </c>
      <c r="J151" s="7">
        <f>'[2]summary'!J213</f>
        <v>171</v>
      </c>
      <c r="K151" s="7">
        <f>'[2]summary'!K213</f>
        <v>161</v>
      </c>
      <c r="L151" s="58">
        <f>SUM(B151:K151)</f>
        <v>5556</v>
      </c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</row>
    <row r="152" spans="1:25" s="13" customFormat="1" ht="15">
      <c r="A152" s="3" t="s">
        <v>9</v>
      </c>
      <c r="B152" s="7">
        <f>'[2]summary'!B214</f>
        <v>2903</v>
      </c>
      <c r="C152" s="7">
        <f>'[2]summary'!C214</f>
        <v>190</v>
      </c>
      <c r="D152" s="7">
        <f>'[2]summary'!D214</f>
        <v>137</v>
      </c>
      <c r="E152" s="7">
        <f>'[2]summary'!E214</f>
        <v>51</v>
      </c>
      <c r="F152" s="7">
        <f>'[2]summary'!F214</f>
        <v>49</v>
      </c>
      <c r="G152" s="7">
        <f>'[2]summary'!G214</f>
        <v>976</v>
      </c>
      <c r="H152" s="7">
        <f>'[2]summary'!H214</f>
        <v>494</v>
      </c>
      <c r="I152" s="7">
        <f>'[2]summary'!I214</f>
        <v>632</v>
      </c>
      <c r="J152" s="7">
        <f>'[2]summary'!J214</f>
        <v>210</v>
      </c>
      <c r="K152" s="7">
        <f>'[2]summary'!K214</f>
        <v>158</v>
      </c>
      <c r="L152" s="58">
        <f>SUM(B152:K152)</f>
        <v>5800</v>
      </c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</row>
    <row r="153" spans="1:25" s="13" customFormat="1" ht="15">
      <c r="A153" s="3" t="s">
        <v>10</v>
      </c>
      <c r="B153" s="7">
        <f>'[2]summary'!B215</f>
        <v>2476</v>
      </c>
      <c r="C153" s="7">
        <f>'[2]summary'!C215</f>
        <v>99</v>
      </c>
      <c r="D153" s="7">
        <f>'[2]summary'!D215</f>
        <v>196</v>
      </c>
      <c r="E153" s="7">
        <f>'[2]summary'!E215</f>
        <v>50</v>
      </c>
      <c r="F153" s="7">
        <f>'[2]summary'!F215</f>
        <v>30</v>
      </c>
      <c r="G153" s="7">
        <f>'[2]summary'!G215</f>
        <v>673</v>
      </c>
      <c r="H153" s="7">
        <f>'[2]summary'!H215</f>
        <v>339</v>
      </c>
      <c r="I153" s="7">
        <f>'[2]summary'!I215</f>
        <v>619</v>
      </c>
      <c r="J153" s="7">
        <f>'[2]summary'!J215</f>
        <v>198</v>
      </c>
      <c r="K153" s="7">
        <f>'[2]summary'!K215</f>
        <v>170</v>
      </c>
      <c r="L153" s="58">
        <f>SUM(B153:K153)</f>
        <v>4850</v>
      </c>
      <c r="M153" s="15"/>
      <c r="N153" s="31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</row>
    <row r="154" spans="1:25" s="13" customFormat="1" ht="15">
      <c r="A154" s="16" t="s">
        <v>11</v>
      </c>
      <c r="B154" s="50">
        <f aca="true" t="shared" si="18" ref="B154:L154">SUM(B151:B153)</f>
        <v>8172</v>
      </c>
      <c r="C154" s="50">
        <f t="shared" si="18"/>
        <v>558</v>
      </c>
      <c r="D154" s="50">
        <f t="shared" si="18"/>
        <v>523</v>
      </c>
      <c r="E154" s="50">
        <f t="shared" si="18"/>
        <v>176</v>
      </c>
      <c r="F154" s="50">
        <f t="shared" si="18"/>
        <v>127</v>
      </c>
      <c r="G154" s="50">
        <f t="shared" si="18"/>
        <v>2653</v>
      </c>
      <c r="H154" s="50">
        <f t="shared" si="18"/>
        <v>1155</v>
      </c>
      <c r="I154" s="50">
        <f t="shared" si="18"/>
        <v>1774</v>
      </c>
      <c r="J154" s="50">
        <f t="shared" si="18"/>
        <v>579</v>
      </c>
      <c r="K154" s="50">
        <f t="shared" si="18"/>
        <v>489</v>
      </c>
      <c r="L154" s="17">
        <f t="shared" si="18"/>
        <v>16206</v>
      </c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</row>
    <row r="155" spans="1:25" s="13" customFormat="1" ht="15">
      <c r="A155" s="3" t="s">
        <v>12</v>
      </c>
      <c r="B155" s="7">
        <f>'[2]summary'!B217</f>
        <v>2578</v>
      </c>
      <c r="C155" s="7">
        <f>'[2]summary'!C217</f>
        <v>133</v>
      </c>
      <c r="D155" s="7">
        <f>'[2]summary'!D217</f>
        <v>145</v>
      </c>
      <c r="E155" s="7">
        <f>'[2]summary'!E217</f>
        <v>54</v>
      </c>
      <c r="F155" s="7">
        <f>'[2]summary'!F217</f>
        <v>35</v>
      </c>
      <c r="G155" s="7">
        <f>'[2]summary'!G217</f>
        <v>768</v>
      </c>
      <c r="H155" s="7">
        <f>'[2]summary'!H217</f>
        <v>591</v>
      </c>
      <c r="I155" s="7">
        <f>'[2]summary'!I217</f>
        <v>648</v>
      </c>
      <c r="J155" s="7">
        <f>'[2]summary'!J217</f>
        <v>289</v>
      </c>
      <c r="K155" s="7">
        <f>'[2]summary'!K217</f>
        <v>167</v>
      </c>
      <c r="L155" s="58">
        <f>SUM(B155:K155)</f>
        <v>5408</v>
      </c>
      <c r="M155" s="59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</row>
    <row r="156" spans="1:25" s="13" customFormat="1" ht="15">
      <c r="A156" s="3" t="s">
        <v>13</v>
      </c>
      <c r="B156" s="7">
        <f>'[2]summary'!B218</f>
        <v>2489</v>
      </c>
      <c r="C156" s="7">
        <f>'[2]summary'!C218</f>
        <v>213</v>
      </c>
      <c r="D156" s="7">
        <f>'[2]summary'!D218</f>
        <v>137</v>
      </c>
      <c r="E156" s="7">
        <f>'[2]summary'!E218</f>
        <v>155</v>
      </c>
      <c r="F156" s="7">
        <f>'[2]summary'!F218</f>
        <v>27</v>
      </c>
      <c r="G156" s="7">
        <f>'[2]summary'!G218</f>
        <v>869</v>
      </c>
      <c r="H156" s="7">
        <f>'[2]summary'!H218</f>
        <v>887</v>
      </c>
      <c r="I156" s="7">
        <f>'[2]summary'!I218</f>
        <v>747</v>
      </c>
      <c r="J156" s="7">
        <f>'[2]summary'!J218</f>
        <v>341</v>
      </c>
      <c r="K156" s="7">
        <f>'[2]summary'!K218</f>
        <v>200</v>
      </c>
      <c r="L156" s="58">
        <f>SUM(B156:K156)</f>
        <v>6065</v>
      </c>
      <c r="M156" s="66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</row>
    <row r="157" spans="1:25" s="13" customFormat="1" ht="15">
      <c r="A157" s="3" t="s">
        <v>14</v>
      </c>
      <c r="B157" s="7">
        <f>'[2]summary'!B219</f>
        <v>859</v>
      </c>
      <c r="C157" s="7">
        <f>'[2]summary'!C219</f>
        <v>74</v>
      </c>
      <c r="D157" s="7">
        <f>'[2]summary'!D219</f>
        <v>90</v>
      </c>
      <c r="E157" s="7">
        <f>'[2]summary'!E219</f>
        <v>23</v>
      </c>
      <c r="F157" s="7">
        <f>'[2]summary'!F219</f>
        <v>13</v>
      </c>
      <c r="G157" s="7">
        <f>'[2]summary'!G219</f>
        <v>400</v>
      </c>
      <c r="H157" s="7">
        <f>'[2]summary'!H219</f>
        <v>253</v>
      </c>
      <c r="I157" s="7">
        <f>'[2]summary'!I219</f>
        <v>373</v>
      </c>
      <c r="J157" s="7">
        <f>'[2]summary'!J219</f>
        <v>197</v>
      </c>
      <c r="K157" s="7">
        <f>'[2]summary'!K219</f>
        <v>99</v>
      </c>
      <c r="L157" s="58">
        <f>SUM(B157:K157)</f>
        <v>2381</v>
      </c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</row>
    <row r="158" spans="1:25" s="13" customFormat="1" ht="15">
      <c r="A158" s="16" t="s">
        <v>15</v>
      </c>
      <c r="B158" s="50">
        <f aca="true" t="shared" si="19" ref="B158:L158">SUM(B155:B157)</f>
        <v>5926</v>
      </c>
      <c r="C158" s="50">
        <f t="shared" si="19"/>
        <v>420</v>
      </c>
      <c r="D158" s="50">
        <f t="shared" si="19"/>
        <v>372</v>
      </c>
      <c r="E158" s="50">
        <f t="shared" si="19"/>
        <v>232</v>
      </c>
      <c r="F158" s="50">
        <f t="shared" si="19"/>
        <v>75</v>
      </c>
      <c r="G158" s="50">
        <f t="shared" si="19"/>
        <v>2037</v>
      </c>
      <c r="H158" s="50">
        <f t="shared" si="19"/>
        <v>1731</v>
      </c>
      <c r="I158" s="50">
        <f t="shared" si="19"/>
        <v>1768</v>
      </c>
      <c r="J158" s="50">
        <f t="shared" si="19"/>
        <v>827</v>
      </c>
      <c r="K158" s="50">
        <f t="shared" si="19"/>
        <v>466</v>
      </c>
      <c r="L158" s="17">
        <f t="shared" si="19"/>
        <v>13854</v>
      </c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</row>
    <row r="159" spans="1:25" s="13" customFormat="1" ht="15">
      <c r="A159" s="3" t="s">
        <v>16</v>
      </c>
      <c r="B159" s="7">
        <f>'[2]summary'!B221</f>
        <v>1000</v>
      </c>
      <c r="C159" s="7">
        <f>'[2]summary'!C221</f>
        <v>90</v>
      </c>
      <c r="D159" s="7">
        <f>'[2]summary'!D221</f>
        <v>107</v>
      </c>
      <c r="E159" s="7">
        <f>'[2]summary'!E221</f>
        <v>16</v>
      </c>
      <c r="F159" s="7">
        <f>'[2]summary'!F221</f>
        <v>16</v>
      </c>
      <c r="G159" s="7">
        <f>'[2]summary'!G221</f>
        <v>564</v>
      </c>
      <c r="H159" s="7">
        <f>'[2]summary'!H221</f>
        <v>336</v>
      </c>
      <c r="I159" s="7">
        <f>'[2]summary'!I221</f>
        <v>443</v>
      </c>
      <c r="J159" s="7">
        <f>'[2]summary'!J221</f>
        <v>207</v>
      </c>
      <c r="K159" s="7">
        <f>'[2]summary'!K221</f>
        <v>93</v>
      </c>
      <c r="L159" s="58">
        <f>SUM(B159:K159)</f>
        <v>2872</v>
      </c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</row>
    <row r="160" spans="1:25" s="13" customFormat="1" ht="15">
      <c r="A160" s="3" t="s">
        <v>17</v>
      </c>
      <c r="B160" s="7">
        <f>'[2]summary'!B222</f>
        <v>1742</v>
      </c>
      <c r="C160" s="7">
        <f>'[2]summary'!C222</f>
        <v>252</v>
      </c>
      <c r="D160" s="7">
        <f>'[2]summary'!D222</f>
        <v>174</v>
      </c>
      <c r="E160" s="7">
        <f>'[2]summary'!E222</f>
        <v>42</v>
      </c>
      <c r="F160" s="7">
        <f>'[2]summary'!F222</f>
        <v>91</v>
      </c>
      <c r="G160" s="7">
        <f>'[2]summary'!G222</f>
        <v>974</v>
      </c>
      <c r="H160" s="7">
        <f>'[2]summary'!H222</f>
        <v>516</v>
      </c>
      <c r="I160" s="7">
        <f>'[2]summary'!I222</f>
        <v>520</v>
      </c>
      <c r="J160" s="7">
        <f>'[2]summary'!J222</f>
        <v>225</v>
      </c>
      <c r="K160" s="7">
        <f>'[2]summary'!K222</f>
        <v>138</v>
      </c>
      <c r="L160" s="58">
        <f>SUM(B160:K160)</f>
        <v>4674</v>
      </c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</row>
    <row r="161" spans="1:25" s="13" customFormat="1" ht="15">
      <c r="A161" s="3" t="s">
        <v>18</v>
      </c>
      <c r="B161" s="7">
        <f>'[2]summary'!B223</f>
        <v>1377</v>
      </c>
      <c r="C161" s="7">
        <f>'[2]summary'!C223</f>
        <v>277</v>
      </c>
      <c r="D161" s="7">
        <f>'[2]summary'!D223</f>
        <v>144</v>
      </c>
      <c r="E161" s="7">
        <f>'[2]summary'!E223</f>
        <v>81</v>
      </c>
      <c r="F161" s="7">
        <f>'[2]summary'!F223</f>
        <v>32</v>
      </c>
      <c r="G161" s="7">
        <f>'[2]summary'!G223</f>
        <v>988</v>
      </c>
      <c r="H161" s="7">
        <f>'[2]summary'!H223</f>
        <v>366</v>
      </c>
      <c r="I161" s="7">
        <f>'[2]summary'!I223</f>
        <v>369</v>
      </c>
      <c r="J161" s="7">
        <f>'[2]summary'!J223</f>
        <v>247</v>
      </c>
      <c r="K161" s="7">
        <f>'[2]summary'!K223</f>
        <v>207</v>
      </c>
      <c r="L161" s="58">
        <f>SUM(B161:K161)</f>
        <v>4088</v>
      </c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</row>
    <row r="162" spans="1:25" s="13" customFormat="1" ht="15">
      <c r="A162" s="16" t="s">
        <v>19</v>
      </c>
      <c r="B162" s="50">
        <f>SUM(B159:B161)</f>
        <v>4119</v>
      </c>
      <c r="C162" s="50">
        <f aca="true" t="shared" si="20" ref="C162:L162">SUM(C159:C161)</f>
        <v>619</v>
      </c>
      <c r="D162" s="50">
        <f t="shared" si="20"/>
        <v>425</v>
      </c>
      <c r="E162" s="50">
        <f t="shared" si="20"/>
        <v>139</v>
      </c>
      <c r="F162" s="50">
        <f t="shared" si="20"/>
        <v>139</v>
      </c>
      <c r="G162" s="50">
        <f t="shared" si="20"/>
        <v>2526</v>
      </c>
      <c r="H162" s="50">
        <f t="shared" si="20"/>
        <v>1218</v>
      </c>
      <c r="I162" s="50">
        <f t="shared" si="20"/>
        <v>1332</v>
      </c>
      <c r="J162" s="50">
        <f t="shared" si="20"/>
        <v>679</v>
      </c>
      <c r="K162" s="50">
        <f>SUM(K159:K161)</f>
        <v>438</v>
      </c>
      <c r="L162" s="17">
        <f t="shared" si="20"/>
        <v>11634</v>
      </c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</row>
    <row r="163" spans="1:25" s="13" customFormat="1" ht="15">
      <c r="A163" s="28" t="s">
        <v>20</v>
      </c>
      <c r="B163" s="47">
        <f>B162+B158+B154+B150</f>
        <v>25526</v>
      </c>
      <c r="C163" s="47">
        <f aca="true" t="shared" si="21" ref="C163:L163">C162+C158+C154+C150</f>
        <v>2896</v>
      </c>
      <c r="D163" s="47">
        <f t="shared" si="21"/>
        <v>1914</v>
      </c>
      <c r="E163" s="47">
        <f t="shared" si="21"/>
        <v>969</v>
      </c>
      <c r="F163" s="47">
        <f t="shared" si="21"/>
        <v>552</v>
      </c>
      <c r="G163" s="47">
        <f t="shared" si="21"/>
        <v>11206</v>
      </c>
      <c r="H163" s="47">
        <f t="shared" si="21"/>
        <v>5343</v>
      </c>
      <c r="I163" s="47">
        <f t="shared" si="21"/>
        <v>6387</v>
      </c>
      <c r="J163" s="47">
        <f t="shared" si="21"/>
        <v>2609</v>
      </c>
      <c r="K163" s="47">
        <f t="shared" si="21"/>
        <v>2175</v>
      </c>
      <c r="L163" s="47">
        <f t="shared" si="21"/>
        <v>59577</v>
      </c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</row>
    <row r="164" spans="1:25" s="13" customFormat="1" ht="15">
      <c r="A164" s="63"/>
      <c r="B164" s="67"/>
      <c r="C164" s="67"/>
      <c r="D164" s="67"/>
      <c r="E164" s="67"/>
      <c r="F164" s="67"/>
      <c r="G164" s="67"/>
      <c r="H164" s="67"/>
      <c r="I164" s="67"/>
      <c r="J164" s="67"/>
      <c r="K164" s="67"/>
      <c r="L164" s="67"/>
      <c r="M164" s="63"/>
      <c r="N164" s="63"/>
      <c r="O164" s="63"/>
      <c r="P164" s="63"/>
      <c r="Q164" s="63"/>
      <c r="R164" s="15"/>
      <c r="S164" s="15"/>
      <c r="T164" s="15"/>
      <c r="U164" s="15"/>
      <c r="V164" s="15"/>
      <c r="W164" s="15"/>
      <c r="X164" s="15"/>
      <c r="Y164" s="15"/>
    </row>
    <row r="165" spans="2:25" s="13" customFormat="1" ht="15">
      <c r="B165" s="68"/>
      <c r="C165" s="68"/>
      <c r="D165" s="68"/>
      <c r="E165" s="68"/>
      <c r="F165" s="68"/>
      <c r="G165" s="68"/>
      <c r="H165" s="68"/>
      <c r="I165" s="68"/>
      <c r="J165" s="68"/>
      <c r="K165" s="68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</row>
    <row r="166" spans="1:25" s="65" customFormat="1" ht="20.25">
      <c r="A166" s="131" t="s">
        <v>40</v>
      </c>
      <c r="B166" s="132"/>
      <c r="C166" s="132"/>
      <c r="D166" s="132"/>
      <c r="E166" s="132"/>
      <c r="F166" s="132"/>
      <c r="G166" s="132"/>
      <c r="H166" s="132"/>
      <c r="I166" s="132"/>
      <c r="J166" s="132"/>
      <c r="K166" s="132"/>
      <c r="L166" s="133"/>
      <c r="M166" s="15"/>
      <c r="N166" s="15"/>
      <c r="O166" s="15"/>
      <c r="P166" s="15"/>
      <c r="Q166" s="15"/>
      <c r="R166" s="64"/>
      <c r="S166" s="64"/>
      <c r="T166" s="64"/>
      <c r="U166" s="64"/>
      <c r="V166" s="64"/>
      <c r="W166" s="64"/>
      <c r="X166" s="64"/>
      <c r="Y166" s="64"/>
    </row>
    <row r="167" spans="1:25" s="13" customFormat="1" ht="15">
      <c r="A167" s="34" t="s">
        <v>22</v>
      </c>
      <c r="B167" s="4" t="s">
        <v>27</v>
      </c>
      <c r="C167" s="4" t="s">
        <v>28</v>
      </c>
      <c r="D167" s="4" t="s">
        <v>29</v>
      </c>
      <c r="E167" s="4" t="s">
        <v>30</v>
      </c>
      <c r="F167" s="4" t="s">
        <v>31</v>
      </c>
      <c r="G167" s="4" t="s">
        <v>32</v>
      </c>
      <c r="H167" s="4" t="s">
        <v>33</v>
      </c>
      <c r="I167" s="4" t="s">
        <v>34</v>
      </c>
      <c r="J167" s="4" t="s">
        <v>35</v>
      </c>
      <c r="K167" s="46" t="s">
        <v>36</v>
      </c>
      <c r="L167" s="4" t="s">
        <v>37</v>
      </c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</row>
    <row r="168" spans="1:25" s="13" customFormat="1" ht="15">
      <c r="A168" s="3" t="s">
        <v>4</v>
      </c>
      <c r="B168" s="7">
        <f>'[3]data entry'!B193</f>
        <v>5046</v>
      </c>
      <c r="C168" s="7">
        <f>'[3]data entry'!C193</f>
        <v>641</v>
      </c>
      <c r="D168" s="7">
        <f>'[3]data entry'!D193</f>
        <v>404</v>
      </c>
      <c r="E168" s="7">
        <f>'[3]data entry'!E193</f>
        <v>404</v>
      </c>
      <c r="F168" s="7">
        <f>'[3]data entry'!F193</f>
        <v>76</v>
      </c>
      <c r="G168" s="35">
        <f>'[3]data entry'!G193+'[3]data entry'!H193+'[3]data entry'!I193+'[3]data entry'!J193+'[3]data entry'!K193+'[3]data entry'!L193</f>
        <v>1334</v>
      </c>
      <c r="H168" s="35">
        <f>'[3]data entry'!AH193</f>
        <v>473</v>
      </c>
      <c r="I168" s="35">
        <f>'[3]data entry'!AG193</f>
        <v>648</v>
      </c>
      <c r="J168" s="35">
        <f>'[3]data entry'!AF193+'[3]data entry'!AE193+'[3]data entry'!AD193+'[3]data entry'!AC193+'[3]data entry'!AB193+'[3]data entry'!AA193+'[3]data entry'!Z193+'[3]data entry'!Y193+'[3]data entry'!X193+'[3]data entry'!W193+'[3]data entry'!V193+'[3]data entry'!U193+'[3]data entry'!T193+'[3]data entry'!S193+'[3]data entry'!R193+'[3]data entry'!Q193+'[3]data entry'!P193+'[3]data entry'!O193+'[3]data entry'!N193+'[3]data entry'!M193</f>
        <v>645</v>
      </c>
      <c r="K168" s="10">
        <f>'[3]data entry'!AJ193+'[3]data entry'!AI193</f>
        <v>392</v>
      </c>
      <c r="L168" s="58">
        <f>SUM(B168:K168)</f>
        <v>10063</v>
      </c>
      <c r="M168" s="15"/>
      <c r="N168" s="69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</row>
    <row r="169" spans="1:25" s="13" customFormat="1" ht="15">
      <c r="A169" s="3" t="s">
        <v>5</v>
      </c>
      <c r="B169" s="7">
        <f>'[3]data entry'!B198</f>
        <v>5102</v>
      </c>
      <c r="C169" s="7">
        <f>'[3]data entry'!C198</f>
        <v>650</v>
      </c>
      <c r="D169" s="7">
        <f>'[3]data entry'!D198</f>
        <v>433</v>
      </c>
      <c r="E169" s="7">
        <f>'[3]data entry'!E198</f>
        <v>252</v>
      </c>
      <c r="F169" s="7">
        <f>'[3]data entry'!F198</f>
        <v>55</v>
      </c>
      <c r="G169" s="35">
        <f>'[3]data entry'!G198+'[3]data entry'!H198+'[3]data entry'!I198+'[3]data entry'!J198+'[3]data entry'!K198+'[3]data entry'!L198</f>
        <v>1474</v>
      </c>
      <c r="H169" s="35">
        <f>'[3]data entry'!AH198</f>
        <v>501</v>
      </c>
      <c r="I169" s="35">
        <f>'[3]data entry'!AG198</f>
        <v>663</v>
      </c>
      <c r="J169" s="35">
        <f>'[3]data entry'!AF198+'[3]data entry'!AE198+'[3]data entry'!AD198+'[3]data entry'!AC198+'[3]data entry'!AB198+'[3]data entry'!AA198+'[3]data entry'!Z198+'[3]data entry'!Y198+'[3]data entry'!X198+'[3]data entry'!W198+'[3]data entry'!V198+'[3]data entry'!U198+'[3]data entry'!T198+'[3]data entry'!S198+'[3]data entry'!R198+'[3]data entry'!Q198+'[3]data entry'!P198+'[3]data entry'!O198+'[3]data entry'!N198+'[3]data entry'!M198</f>
        <v>582</v>
      </c>
      <c r="K169" s="10">
        <f>'[3]data entry'!AJ198+'[3]data entry'!AI198</f>
        <v>322</v>
      </c>
      <c r="L169" s="58">
        <f>SUM(B169:K169)</f>
        <v>10034</v>
      </c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</row>
    <row r="170" spans="1:25" s="13" customFormat="1" ht="15">
      <c r="A170" s="3" t="s">
        <v>6</v>
      </c>
      <c r="B170" s="7">
        <f>'[3]data entry'!B203</f>
        <v>6161</v>
      </c>
      <c r="C170" s="7">
        <f>'[3]data entry'!C203</f>
        <v>748</v>
      </c>
      <c r="D170" s="7">
        <f>'[3]data entry'!D203</f>
        <v>381</v>
      </c>
      <c r="E170" s="7">
        <f>'[3]data entry'!E203</f>
        <v>197</v>
      </c>
      <c r="F170" s="7">
        <f>'[3]data entry'!F203</f>
        <v>137</v>
      </c>
      <c r="G170" s="35">
        <f>'[3]data entry'!G203+'[3]data entry'!H203+'[3]data entry'!I203+'[3]data entry'!J203+'[3]data entry'!K203+'[3]data entry'!L203</f>
        <v>1412</v>
      </c>
      <c r="H170" s="35">
        <f>'[3]data entry'!AH203</f>
        <v>509</v>
      </c>
      <c r="I170" s="35">
        <f>'[3]data entry'!AG203</f>
        <v>599</v>
      </c>
      <c r="J170" s="35">
        <f>'[3]data entry'!AF203+'[3]data entry'!AE203+'[3]data entry'!AD203+'[3]data entry'!AC203+'[3]data entry'!AB203+'[3]data entry'!AA203+'[3]data entry'!Z203+'[3]data entry'!Y203+'[3]data entry'!X203+'[3]data entry'!W203+'[3]data entry'!V203+'[3]data entry'!U203+'[3]data entry'!T203+'[3]data entry'!S203+'[3]data entry'!R203+'[3]data entry'!Q203+'[3]data entry'!P203+'[3]data entry'!O203+'[3]data entry'!N203+'[3]data entry'!M203</f>
        <v>710</v>
      </c>
      <c r="K170" s="10">
        <f>'[3]data entry'!AJ203+'[3]data entry'!AI203</f>
        <v>298</v>
      </c>
      <c r="L170" s="58">
        <f>SUM(B170:K170)</f>
        <v>11152</v>
      </c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</row>
    <row r="171" spans="1:25" s="13" customFormat="1" ht="15">
      <c r="A171" s="16" t="s">
        <v>7</v>
      </c>
      <c r="B171" s="17">
        <f>SUM(B168:B170)</f>
        <v>16309</v>
      </c>
      <c r="C171" s="17">
        <f aca="true" t="shared" si="22" ref="C171:L171">SUM(C168:C170)</f>
        <v>2039</v>
      </c>
      <c r="D171" s="17">
        <f t="shared" si="22"/>
        <v>1218</v>
      </c>
      <c r="E171" s="17">
        <f t="shared" si="22"/>
        <v>853</v>
      </c>
      <c r="F171" s="17">
        <f>SUM(F168:F170)</f>
        <v>268</v>
      </c>
      <c r="G171" s="17">
        <f t="shared" si="22"/>
        <v>4220</v>
      </c>
      <c r="H171" s="17">
        <f t="shared" si="22"/>
        <v>1483</v>
      </c>
      <c r="I171" s="17">
        <f t="shared" si="22"/>
        <v>1910</v>
      </c>
      <c r="J171" s="17">
        <f t="shared" si="22"/>
        <v>1937</v>
      </c>
      <c r="K171" s="17">
        <f t="shared" si="22"/>
        <v>1012</v>
      </c>
      <c r="L171" s="17">
        <f t="shared" si="22"/>
        <v>31249</v>
      </c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</row>
    <row r="172" spans="1:25" s="13" customFormat="1" ht="15">
      <c r="A172" s="3" t="s">
        <v>8</v>
      </c>
      <c r="B172" s="7">
        <f>'[3]data entry'!B208</f>
        <v>6173</v>
      </c>
      <c r="C172" s="7">
        <f>'[3]data entry'!C208</f>
        <v>560</v>
      </c>
      <c r="D172" s="7">
        <f>'[3]data entry'!D208</f>
        <v>501</v>
      </c>
      <c r="E172" s="7">
        <f>'[3]data entry'!E208</f>
        <v>178</v>
      </c>
      <c r="F172" s="7">
        <f>'[3]data entry'!F208</f>
        <v>79</v>
      </c>
      <c r="G172" s="35">
        <f>'[3]data entry'!G208+'[3]data entry'!H208+'[3]data entry'!I208+'[3]data entry'!J208+'[3]data entry'!K208+'[3]data entry'!L208</f>
        <v>1124</v>
      </c>
      <c r="H172" s="35">
        <f>'[3]data entry'!AH208</f>
        <v>793</v>
      </c>
      <c r="I172" s="35">
        <f>'[3]data entry'!AG208</f>
        <v>851</v>
      </c>
      <c r="J172" s="35">
        <f>'[3]data entry'!AF208+'[3]data entry'!AE208+'[3]data entry'!AD208+'[3]data entry'!AC208+'[3]data entry'!AB208+'[3]data entry'!AA208+'[3]data entry'!Z208+'[3]data entry'!Y208+'[3]data entry'!X208+'[3]data entry'!W208+'[3]data entry'!V208+'[3]data entry'!U208+'[3]data entry'!T208+'[3]data entry'!S208+'[3]data entry'!R208+'[3]data entry'!Q208+'[3]data entry'!P208+'[3]data entry'!O208+'[3]data entry'!N208+'[3]data entry'!M208</f>
        <v>881</v>
      </c>
      <c r="K172" s="10">
        <f>'[3]data entry'!AJ208+'[3]data entry'!AI208</f>
        <v>413</v>
      </c>
      <c r="L172" s="58">
        <f>SUM(B172:K172)</f>
        <v>11553</v>
      </c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</row>
    <row r="173" spans="1:25" s="13" customFormat="1" ht="15">
      <c r="A173" s="3" t="s">
        <v>9</v>
      </c>
      <c r="B173" s="7">
        <f>'[3]data entry'!B213</f>
        <v>5037</v>
      </c>
      <c r="C173" s="7">
        <f>'[3]data entry'!C213</f>
        <v>238</v>
      </c>
      <c r="D173" s="7">
        <f>'[3]data entry'!D213</f>
        <v>387</v>
      </c>
      <c r="E173" s="7">
        <f>'[3]data entry'!E213</f>
        <v>119</v>
      </c>
      <c r="F173" s="7">
        <f>'[3]data entry'!F213</f>
        <v>43</v>
      </c>
      <c r="G173" s="35">
        <f>'[3]data entry'!G213+'[3]data entry'!H213+'[3]data entry'!I213+'[3]data entry'!J213+'[3]data entry'!K213+'[3]data entry'!L213</f>
        <v>1000</v>
      </c>
      <c r="H173" s="35">
        <f>'[3]data entry'!AH213</f>
        <v>607</v>
      </c>
      <c r="I173" s="35">
        <f>'[3]data entry'!AG213</f>
        <v>672</v>
      </c>
      <c r="J173" s="35">
        <f>'[3]data entry'!AF213+'[3]data entry'!AE213+'[3]data entry'!AD213+'[3]data entry'!AC213+'[3]data entry'!AB213+'[3]data entry'!AA213+'[3]data entry'!Z213+'[3]data entry'!Y213+'[3]data entry'!X213+'[3]data entry'!W213+'[3]data entry'!V213+'[3]data entry'!U213+'[3]data entry'!T213+'[3]data entry'!S213+'[3]data entry'!R213+'[3]data entry'!Q213+'[3]data entry'!P213+'[3]data entry'!O213+'[3]data entry'!N213+'[3]data entry'!M213</f>
        <v>631</v>
      </c>
      <c r="K173" s="10">
        <f>'[3]data entry'!AJ213+'[3]data entry'!AI213</f>
        <v>271</v>
      </c>
      <c r="L173" s="58">
        <f>SUM(B173:K173)</f>
        <v>9005</v>
      </c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</row>
    <row r="174" spans="1:25" s="13" customFormat="1" ht="15">
      <c r="A174" s="3" t="s">
        <v>10</v>
      </c>
      <c r="B174" s="7">
        <f>'[3]data entry'!B218</f>
        <v>5091</v>
      </c>
      <c r="C174" s="7">
        <f>'[3]data entry'!C218</f>
        <v>224</v>
      </c>
      <c r="D174" s="7">
        <f>'[3]data entry'!D218</f>
        <v>291</v>
      </c>
      <c r="E174" s="7">
        <f>'[3]data entry'!E218</f>
        <v>184</v>
      </c>
      <c r="F174" s="7">
        <f>'[3]data entry'!F218</f>
        <v>164</v>
      </c>
      <c r="G174" s="35">
        <f>'[3]data entry'!G218+'[3]data entry'!H218+'[3]data entry'!I218+'[3]data entry'!J218+'[3]data entry'!K218+'[3]data entry'!L218</f>
        <v>608</v>
      </c>
      <c r="H174" s="35">
        <f>'[3]data entry'!AH218</f>
        <v>650</v>
      </c>
      <c r="I174" s="35">
        <f>'[3]data entry'!AG218</f>
        <v>689</v>
      </c>
      <c r="J174" s="35">
        <f>'[3]data entry'!AF218+'[3]data entry'!AE218+'[3]data entry'!AD218+'[3]data entry'!AC218+'[3]data entry'!AB218+'[3]data entry'!AA218+'[3]data entry'!Z218+'[3]data entry'!Y218+'[3]data entry'!X218+'[3]data entry'!W218+'[3]data entry'!V218+'[3]data entry'!U218+'[3]data entry'!T218+'[3]data entry'!S218+'[3]data entry'!R218+'[3]data entry'!Q218+'[3]data entry'!P218+'[3]data entry'!O218+'[3]data entry'!N218+'[3]data entry'!M218</f>
        <v>690</v>
      </c>
      <c r="K174" s="10">
        <f>'[3]data entry'!AJ218+'[3]data entry'!AI218</f>
        <v>231</v>
      </c>
      <c r="L174" s="58">
        <f>SUM(B174:K174)</f>
        <v>8822</v>
      </c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</row>
    <row r="175" spans="1:25" s="13" customFormat="1" ht="15">
      <c r="A175" s="16" t="s">
        <v>11</v>
      </c>
      <c r="B175" s="50">
        <f>SUM(B172:B174)</f>
        <v>16301</v>
      </c>
      <c r="C175" s="50">
        <f aca="true" t="shared" si="23" ref="C175:L175">SUM(C172:C174)</f>
        <v>1022</v>
      </c>
      <c r="D175" s="50">
        <f t="shared" si="23"/>
        <v>1179</v>
      </c>
      <c r="E175" s="50">
        <f t="shared" si="23"/>
        <v>481</v>
      </c>
      <c r="F175" s="50">
        <f t="shared" si="23"/>
        <v>286</v>
      </c>
      <c r="G175" s="50">
        <f t="shared" si="23"/>
        <v>2732</v>
      </c>
      <c r="H175" s="50">
        <f t="shared" si="23"/>
        <v>2050</v>
      </c>
      <c r="I175" s="50">
        <f t="shared" si="23"/>
        <v>2212</v>
      </c>
      <c r="J175" s="50">
        <f t="shared" si="23"/>
        <v>2202</v>
      </c>
      <c r="K175" s="50">
        <f t="shared" si="23"/>
        <v>915</v>
      </c>
      <c r="L175" s="50">
        <f t="shared" si="23"/>
        <v>29380</v>
      </c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</row>
    <row r="176" spans="1:25" s="13" customFormat="1" ht="15">
      <c r="A176" s="3" t="s">
        <v>12</v>
      </c>
      <c r="B176" s="7">
        <f>'[3]data entry'!B223</f>
        <v>5984</v>
      </c>
      <c r="C176" s="7">
        <f>'[3]data entry'!C223</f>
        <v>287</v>
      </c>
      <c r="D176" s="7">
        <f>'[3]data entry'!D223</f>
        <v>472</v>
      </c>
      <c r="E176" s="7">
        <f>'[3]data entry'!E223</f>
        <v>143</v>
      </c>
      <c r="F176" s="7">
        <f>'[3]data entry'!F223</f>
        <v>42</v>
      </c>
      <c r="G176" s="35">
        <f>'[3]data entry'!G223+'[3]data entry'!H223+'[3]data entry'!I223+'[3]data entry'!J223+'[3]data entry'!K223+'[3]data entry'!L223</f>
        <v>1068</v>
      </c>
      <c r="H176" s="35">
        <f>'[3]data entry'!AH223</f>
        <v>1013</v>
      </c>
      <c r="I176" s="35">
        <f>'[3]data entry'!AG223</f>
        <v>998</v>
      </c>
      <c r="J176" s="35">
        <f>'[3]data entry'!AF223+'[3]data entry'!AE223+'[3]data entry'!AD223+'[3]data entry'!AC223+'[3]data entry'!AB223+'[3]data entry'!AA223+'[3]data entry'!Z223+'[3]data entry'!Y223+'[3]data entry'!X223+'[3]data entry'!W223+'[3]data entry'!V223+'[3]data entry'!U223+'[3]data entry'!T223+'[3]data entry'!S223+'[3]data entry'!R223+'[3]data entry'!Q223+'[3]data entry'!P223+'[3]data entry'!O223+'[3]data entry'!N223+'[3]data entry'!M223</f>
        <v>1267</v>
      </c>
      <c r="K176" s="10">
        <f>'[3]data entry'!AJ223+'[3]data entry'!AI223</f>
        <v>262</v>
      </c>
      <c r="L176" s="58">
        <f>SUM(B176:K176)</f>
        <v>11536</v>
      </c>
      <c r="M176" s="15"/>
      <c r="N176" s="59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</row>
    <row r="177" spans="1:25" s="13" customFormat="1" ht="15">
      <c r="A177" s="3" t="s">
        <v>13</v>
      </c>
      <c r="B177" s="7">
        <f>'[3]data entry'!B228</f>
        <v>3775</v>
      </c>
      <c r="C177" s="7">
        <f>'[3]data entry'!C228</f>
        <v>242</v>
      </c>
      <c r="D177" s="7">
        <f>'[3]data entry'!D228</f>
        <v>360</v>
      </c>
      <c r="E177" s="7">
        <f>'[3]data entry'!E228</f>
        <v>469</v>
      </c>
      <c r="F177" s="7">
        <f>'[3]data entry'!F228</f>
        <v>44</v>
      </c>
      <c r="G177" s="35">
        <f>'[3]data entry'!G228+'[3]data entry'!H228+'[3]data entry'!I228+'[3]data entry'!J228+'[3]data entry'!K228+'[3]data entry'!L228</f>
        <v>1201</v>
      </c>
      <c r="H177" s="35">
        <f>'[3]data entry'!AH228</f>
        <v>1269</v>
      </c>
      <c r="I177" s="35">
        <f>'[3]data entry'!AG228</f>
        <v>1370</v>
      </c>
      <c r="J177" s="35">
        <f>'[3]data entry'!AF228+'[3]data entry'!AE228+'[3]data entry'!AD228+'[3]data entry'!AC228+'[3]data entry'!AB228+'[3]data entry'!AA228+'[3]data entry'!Z228+'[3]data entry'!Y228+'[3]data entry'!X228+'[3]data entry'!W228+'[3]data entry'!V228+'[3]data entry'!U228+'[3]data entry'!T228+'[3]data entry'!S228+'[3]data entry'!R228+'[3]data entry'!Q228+'[3]data entry'!P228+'[3]data entry'!O228+'[3]data entry'!N228+'[3]data entry'!M228</f>
        <v>1156</v>
      </c>
      <c r="K177" s="10">
        <f>'[3]data entry'!AJ228+'[3]data entry'!AI228</f>
        <v>198</v>
      </c>
      <c r="L177" s="58">
        <f>SUM(B177:K177)</f>
        <v>10084</v>
      </c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</row>
    <row r="178" spans="1:25" s="13" customFormat="1" ht="15">
      <c r="A178" s="3" t="s">
        <v>14</v>
      </c>
      <c r="B178" s="7">
        <f>'[3]data entry'!B233</f>
        <v>1450</v>
      </c>
      <c r="C178" s="7">
        <f>'[3]data entry'!C233</f>
        <v>219</v>
      </c>
      <c r="D178" s="7">
        <f>'[3]data entry'!D233</f>
        <v>188</v>
      </c>
      <c r="E178" s="7">
        <f>'[3]data entry'!E233</f>
        <v>33</v>
      </c>
      <c r="F178" s="7">
        <f>'[3]data entry'!F233</f>
        <v>20</v>
      </c>
      <c r="G178" s="35">
        <f>'[3]data entry'!G233+'[3]data entry'!H233+'[3]data entry'!I233+'[3]data entry'!J233+'[3]data entry'!K233+'[3]data entry'!L233</f>
        <v>356</v>
      </c>
      <c r="H178" s="35">
        <f>'[3]data entry'!AH233</f>
        <v>331</v>
      </c>
      <c r="I178" s="35">
        <f>'[3]data entry'!AG233</f>
        <v>488</v>
      </c>
      <c r="J178" s="35">
        <f>'[3]data entry'!AF233+'[3]data entry'!AE233+'[3]data entry'!AD233+'[3]data entry'!AC233+'[3]data entry'!AB233+'[3]data entry'!AA233+'[3]data entry'!Z233+'[3]data entry'!Y233+'[3]data entry'!X233+'[3]data entry'!W233+'[3]data entry'!V233+'[3]data entry'!U233+'[3]data entry'!T233+'[3]data entry'!S233+'[3]data entry'!R233+'[3]data entry'!Q233+'[3]data entry'!P233+'[3]data entry'!O233+'[3]data entry'!N233+'[3]data entry'!M233</f>
        <v>599</v>
      </c>
      <c r="K178" s="10">
        <f>'[3]data entry'!AJ233+'[3]data entry'!AI233</f>
        <v>131</v>
      </c>
      <c r="L178" s="58">
        <f>SUM(B178:K178)</f>
        <v>3815</v>
      </c>
      <c r="M178" s="15"/>
      <c r="N178" s="66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</row>
    <row r="179" spans="1:25" s="13" customFormat="1" ht="15">
      <c r="A179" s="16" t="s">
        <v>15</v>
      </c>
      <c r="B179" s="50">
        <f>SUM(B176:B178)</f>
        <v>11209</v>
      </c>
      <c r="C179" s="50">
        <f aca="true" t="shared" si="24" ref="C179:L179">SUM(C176:C178)</f>
        <v>748</v>
      </c>
      <c r="D179" s="50">
        <f t="shared" si="24"/>
        <v>1020</v>
      </c>
      <c r="E179" s="50">
        <f t="shared" si="24"/>
        <v>645</v>
      </c>
      <c r="F179" s="50">
        <f t="shared" si="24"/>
        <v>106</v>
      </c>
      <c r="G179" s="50">
        <f t="shared" si="24"/>
        <v>2625</v>
      </c>
      <c r="H179" s="50">
        <f t="shared" si="24"/>
        <v>2613</v>
      </c>
      <c r="I179" s="50">
        <f t="shared" si="24"/>
        <v>2856</v>
      </c>
      <c r="J179" s="50">
        <f t="shared" si="24"/>
        <v>3022</v>
      </c>
      <c r="K179" s="50">
        <f t="shared" si="24"/>
        <v>591</v>
      </c>
      <c r="L179" s="50">
        <f t="shared" si="24"/>
        <v>25435</v>
      </c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</row>
    <row r="180" spans="1:25" s="13" customFormat="1" ht="15">
      <c r="A180" s="3" t="s">
        <v>16</v>
      </c>
      <c r="B180" s="7">
        <f>'[3]data entry'!B238</f>
        <v>2563</v>
      </c>
      <c r="C180" s="7">
        <f>'[3]data entry'!C238</f>
        <v>177</v>
      </c>
      <c r="D180" s="7">
        <f>'[3]data entry'!D238</f>
        <v>310</v>
      </c>
      <c r="E180" s="7">
        <f>'[3]data entry'!E238</f>
        <v>32</v>
      </c>
      <c r="F180" s="7">
        <f>'[3]data entry'!F238</f>
        <v>48</v>
      </c>
      <c r="G180" s="35">
        <f>'[3]data entry'!G238+'[3]data entry'!H238+'[3]data entry'!I238+'[3]data entry'!J238+'[3]data entry'!K238+'[3]data entry'!L238</f>
        <v>653</v>
      </c>
      <c r="H180" s="35">
        <f>'[3]data entry'!AH238</f>
        <v>560</v>
      </c>
      <c r="I180" s="35">
        <f>'[3]data entry'!AG238</f>
        <v>736</v>
      </c>
      <c r="J180" s="35">
        <f>'[3]data entry'!AF238+'[3]data entry'!AE238+'[3]data entry'!AD238+'[3]data entry'!AC238+'[3]data entry'!AB238+'[3]data entry'!AA238+'[3]data entry'!Z238+'[3]data entry'!Y238+'[3]data entry'!X238+'[3]data entry'!W238+'[3]data entry'!V238+'[3]data entry'!U238+'[3]data entry'!T238+'[3]data entry'!S238+'[3]data entry'!R238+'[3]data entry'!Q238+'[3]data entry'!P238+'[3]data entry'!O238+'[3]data entry'!N238+'[3]data entry'!M238</f>
        <v>844</v>
      </c>
      <c r="K180" s="10">
        <f>'[3]data entry'!AJ238+'[3]data entry'!AI238</f>
        <v>194</v>
      </c>
      <c r="L180" s="58">
        <f>SUM(B180:K180)</f>
        <v>6117</v>
      </c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</row>
    <row r="181" spans="1:25" s="13" customFormat="1" ht="15">
      <c r="A181" s="3" t="s">
        <v>17</v>
      </c>
      <c r="B181" s="7">
        <f>'[3]data entry'!B243</f>
        <v>4594</v>
      </c>
      <c r="C181" s="7">
        <f>'[3]data entry'!C243</f>
        <v>491</v>
      </c>
      <c r="D181" s="7">
        <f>'[3]data entry'!D243</f>
        <v>378</v>
      </c>
      <c r="E181" s="7">
        <f>'[3]data entry'!E243</f>
        <v>112</v>
      </c>
      <c r="F181" s="7">
        <f>'[3]data entry'!F243</f>
        <v>98</v>
      </c>
      <c r="G181" s="35">
        <f>'[3]data entry'!G243+'[3]data entry'!H243+'[3]data entry'!I243+'[3]data entry'!J243+'[3]data entry'!K243+'[3]data entry'!L243</f>
        <v>956</v>
      </c>
      <c r="H181" s="35">
        <f>'[3]data entry'!AH243</f>
        <v>433</v>
      </c>
      <c r="I181" s="35">
        <f>'[3]data entry'!AG243</f>
        <v>510</v>
      </c>
      <c r="J181" s="35">
        <f>'[3]data entry'!AF243+'[3]data entry'!AE243+'[3]data entry'!AD243+'[3]data entry'!AC243+'[3]data entry'!AB243+'[3]data entry'!AA243+'[3]data entry'!Z243+'[3]data entry'!Y243+'[3]data entry'!X243+'[3]data entry'!W243+'[3]data entry'!V243+'[3]data entry'!U243+'[3]data entry'!T243+'[3]data entry'!S243+'[3]data entry'!R243+'[3]data entry'!Q243+'[3]data entry'!P243+'[3]data entry'!O243+'[3]data entry'!N243+'[3]data entry'!M243</f>
        <v>707</v>
      </c>
      <c r="K181" s="10">
        <f>'[3]data entry'!AJ243+'[3]data entry'!AI243</f>
        <v>213</v>
      </c>
      <c r="L181" s="58">
        <f>SUM(B181:K181)</f>
        <v>8492</v>
      </c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</row>
    <row r="182" spans="1:25" s="13" customFormat="1" ht="15">
      <c r="A182" s="3" t="s">
        <v>18</v>
      </c>
      <c r="B182" s="7">
        <f>'[3]data entry'!B248</f>
        <v>6397</v>
      </c>
      <c r="C182" s="7">
        <f>'[3]data entry'!C248</f>
        <v>633</v>
      </c>
      <c r="D182" s="7">
        <f>'[3]data entry'!D248</f>
        <v>562</v>
      </c>
      <c r="E182" s="7">
        <f>'[3]data entry'!E248</f>
        <v>262</v>
      </c>
      <c r="F182" s="7">
        <f>'[3]data entry'!F248</f>
        <v>125</v>
      </c>
      <c r="G182" s="35">
        <f>'[3]data entry'!G248+'[3]data entry'!H248+'[3]data entry'!I248+'[3]data entry'!J248+'[3]data entry'!K248+'[3]data entry'!L248</f>
        <v>1243</v>
      </c>
      <c r="H182" s="35">
        <f>'[3]data entry'!AH248</f>
        <v>476</v>
      </c>
      <c r="I182" s="35">
        <f>'[3]data entry'!AG248</f>
        <v>671</v>
      </c>
      <c r="J182" s="35">
        <f>'[3]data entry'!AF248+'[3]data entry'!AE248+'[3]data entry'!AD248+'[3]data entry'!AC248+'[3]data entry'!AB248+'[3]data entry'!AA248+'[3]data entry'!Z248+'[3]data entry'!Y248+'[3]data entry'!X248+'[3]data entry'!W248+'[3]data entry'!V248+'[3]data entry'!U248+'[3]data entry'!T248+'[3]data entry'!S248+'[3]data entry'!R248+'[3]data entry'!Q248+'[3]data entry'!P248+'[3]data entry'!O248+'[3]data entry'!N248+'[3]data entry'!M248</f>
        <v>754</v>
      </c>
      <c r="K182" s="10">
        <f>'[3]data entry'!AJ248+'[3]data entry'!AI248</f>
        <v>319</v>
      </c>
      <c r="L182" s="58">
        <f>SUM(B182:K182)</f>
        <v>11442</v>
      </c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</row>
    <row r="183" spans="1:25" s="13" customFormat="1" ht="15">
      <c r="A183" s="16" t="s">
        <v>19</v>
      </c>
      <c r="B183" s="50">
        <f>SUM(B180:B182)</f>
        <v>13554</v>
      </c>
      <c r="C183" s="50">
        <f aca="true" t="shared" si="25" ref="C183:L183">SUM(C180:C182)</f>
        <v>1301</v>
      </c>
      <c r="D183" s="50">
        <f t="shared" si="25"/>
        <v>1250</v>
      </c>
      <c r="E183" s="50">
        <f t="shared" si="25"/>
        <v>406</v>
      </c>
      <c r="F183" s="50">
        <f t="shared" si="25"/>
        <v>271</v>
      </c>
      <c r="G183" s="50">
        <f t="shared" si="25"/>
        <v>2852</v>
      </c>
      <c r="H183" s="50">
        <f t="shared" si="25"/>
        <v>1469</v>
      </c>
      <c r="I183" s="50">
        <f t="shared" si="25"/>
        <v>1917</v>
      </c>
      <c r="J183" s="50">
        <f t="shared" si="25"/>
        <v>2305</v>
      </c>
      <c r="K183" s="50">
        <f t="shared" si="25"/>
        <v>726</v>
      </c>
      <c r="L183" s="50">
        <f t="shared" si="25"/>
        <v>26051</v>
      </c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</row>
    <row r="184" spans="1:25" s="13" customFormat="1" ht="15">
      <c r="A184" s="28" t="s">
        <v>20</v>
      </c>
      <c r="B184" s="47">
        <f>B183+B179+B175+B171</f>
        <v>57373</v>
      </c>
      <c r="C184" s="47">
        <f aca="true" t="shared" si="26" ref="C184:L184">C183+C179+C175+C171</f>
        <v>5110</v>
      </c>
      <c r="D184" s="47">
        <f t="shared" si="26"/>
        <v>4667</v>
      </c>
      <c r="E184" s="47">
        <f t="shared" si="26"/>
        <v>2385</v>
      </c>
      <c r="F184" s="47">
        <f t="shared" si="26"/>
        <v>931</v>
      </c>
      <c r="G184" s="47">
        <f t="shared" si="26"/>
        <v>12429</v>
      </c>
      <c r="H184" s="47">
        <f t="shared" si="26"/>
        <v>7615</v>
      </c>
      <c r="I184" s="47">
        <f t="shared" si="26"/>
        <v>8895</v>
      </c>
      <c r="J184" s="47">
        <f t="shared" si="26"/>
        <v>9466</v>
      </c>
      <c r="K184" s="47">
        <f t="shared" si="26"/>
        <v>3244</v>
      </c>
      <c r="L184" s="47">
        <f t="shared" si="26"/>
        <v>112115</v>
      </c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</row>
    <row r="185" spans="1:25" s="13" customFormat="1" ht="15">
      <c r="A185" s="24"/>
      <c r="B185" s="38"/>
      <c r="C185" s="38"/>
      <c r="D185" s="38"/>
      <c r="E185" s="38"/>
      <c r="F185" s="38"/>
      <c r="G185" s="38"/>
      <c r="H185" s="38"/>
      <c r="I185" s="38"/>
      <c r="J185" s="38"/>
      <c r="K185" s="38"/>
      <c r="L185" s="60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</row>
    <row r="186" spans="1:25" s="65" customFormat="1" ht="20.25">
      <c r="A186" s="131" t="s">
        <v>41</v>
      </c>
      <c r="B186" s="132"/>
      <c r="C186" s="132"/>
      <c r="D186" s="132"/>
      <c r="E186" s="132"/>
      <c r="F186" s="132"/>
      <c r="G186" s="132"/>
      <c r="H186" s="132"/>
      <c r="I186" s="132"/>
      <c r="J186" s="132"/>
      <c r="K186" s="132"/>
      <c r="L186" s="133"/>
      <c r="M186" s="15"/>
      <c r="N186" s="15"/>
      <c r="O186" s="15"/>
      <c r="P186" s="15"/>
      <c r="Q186" s="64"/>
      <c r="R186" s="64"/>
      <c r="S186" s="64"/>
      <c r="T186" s="64"/>
      <c r="U186" s="64"/>
      <c r="V186" s="64"/>
      <c r="W186" s="64"/>
      <c r="X186" s="64"/>
      <c r="Y186" s="64"/>
    </row>
    <row r="187" spans="1:25" s="13" customFormat="1" ht="15">
      <c r="A187" s="34" t="s">
        <v>22</v>
      </c>
      <c r="B187" s="4" t="s">
        <v>27</v>
      </c>
      <c r="C187" s="4" t="s">
        <v>28</v>
      </c>
      <c r="D187" s="4" t="s">
        <v>29</v>
      </c>
      <c r="E187" s="4" t="s">
        <v>30</v>
      </c>
      <c r="F187" s="4" t="s">
        <v>31</v>
      </c>
      <c r="G187" s="4" t="s">
        <v>32</v>
      </c>
      <c r="H187" s="4" t="s">
        <v>33</v>
      </c>
      <c r="I187" s="4" t="s">
        <v>34</v>
      </c>
      <c r="J187" s="4" t="s">
        <v>35</v>
      </c>
      <c r="K187" s="46" t="s">
        <v>36</v>
      </c>
      <c r="L187" s="4" t="s">
        <v>20</v>
      </c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</row>
    <row r="188" spans="1:25" s="13" customFormat="1" ht="15">
      <c r="A188" s="3" t="s">
        <v>4</v>
      </c>
      <c r="B188" s="7">
        <f>'[3]data entry'!B320</f>
        <v>3081</v>
      </c>
      <c r="C188" s="7">
        <f>'[3]data entry'!C320</f>
        <v>234</v>
      </c>
      <c r="D188" s="7">
        <f>'[3]data entry'!D320</f>
        <v>240</v>
      </c>
      <c r="E188" s="7">
        <f>'[3]data entry'!E320</f>
        <v>181</v>
      </c>
      <c r="F188" s="7">
        <f>'[3]data entry'!F320</f>
        <v>38</v>
      </c>
      <c r="G188" s="7">
        <f>'[3]data entry'!G320+'[3]data entry'!H320+'[3]data entry'!I320+'[3]data entry'!J320+'[3]data entry'!K320+'[3]data entry'!L320</f>
        <v>267</v>
      </c>
      <c r="H188" s="7">
        <f>'[3]data entry'!AH320</f>
        <v>148</v>
      </c>
      <c r="I188" s="7">
        <f>'[3]data entry'!AG320</f>
        <v>190</v>
      </c>
      <c r="J188" s="7">
        <f>'[3]data entry'!AF320+'[3]data entry'!AE320+'[3]data entry'!AD320+'[3]data entry'!AC320+'[3]data entry'!AB320+'[3]data entry'!AA320+'[3]data entry'!Z320+'[3]data entry'!Y320+'[3]data entry'!X320+'[3]data entry'!W320+'[3]data entry'!V320+'[3]data entry'!U320+'[3]data entry'!T320+'[3]data entry'!S320+'[3]data entry'!R320+'[3]data entry'!Q320+'[3]data entry'!P320+'[3]data entry'!O320+'[3]data entry'!N320+'[3]data entry'!M320</f>
        <v>447</v>
      </c>
      <c r="K188" s="7">
        <f>'[3]data entry'!AJ320+'[3]data entry'!AI320</f>
        <v>132</v>
      </c>
      <c r="L188" s="70">
        <f>SUM(B188:K188)</f>
        <v>4958</v>
      </c>
      <c r="M188" s="15"/>
      <c r="N188" s="21"/>
      <c r="O188" s="21"/>
      <c r="P188" s="15"/>
      <c r="Q188" s="15"/>
      <c r="R188" s="15"/>
      <c r="S188" s="15"/>
      <c r="T188" s="15"/>
      <c r="U188" s="15"/>
      <c r="V188" s="15"/>
      <c r="W188" s="15"/>
      <c r="X188" s="15"/>
      <c r="Y188" s="15"/>
    </row>
    <row r="189" spans="1:25" s="13" customFormat="1" ht="15">
      <c r="A189" s="3" t="s">
        <v>5</v>
      </c>
      <c r="B189" s="7">
        <f>'[3]data entry'!B325</f>
        <v>3690</v>
      </c>
      <c r="C189" s="7">
        <f>'[3]data entry'!C325</f>
        <v>279</v>
      </c>
      <c r="D189" s="7">
        <f>'[3]data entry'!D325</f>
        <v>211</v>
      </c>
      <c r="E189" s="7">
        <f>'[3]data entry'!E325</f>
        <v>95</v>
      </c>
      <c r="F189" s="7">
        <f>'[3]data entry'!F325</f>
        <v>27</v>
      </c>
      <c r="G189" s="7">
        <f>'[3]data entry'!G325+'[3]data entry'!H325+'[3]data entry'!I325+'[3]data entry'!J325+'[3]data entry'!K325+'[3]data entry'!L325</f>
        <v>224</v>
      </c>
      <c r="H189" s="7">
        <f>'[3]data entry'!AH325</f>
        <v>182</v>
      </c>
      <c r="I189" s="7">
        <f>'[3]data entry'!AG325</f>
        <v>234</v>
      </c>
      <c r="J189" s="7">
        <f>'[3]data entry'!AF325+'[3]data entry'!AE325+'[3]data entry'!AD325+'[3]data entry'!AC325+'[3]data entry'!AB325+'[3]data entry'!AA325+'[3]data entry'!Z325+'[3]data entry'!Y325+'[3]data entry'!X325+'[3]data entry'!W325+'[3]data entry'!V325+'[3]data entry'!U325+'[3]data entry'!T325+'[3]data entry'!S325+'[3]data entry'!R325+'[3]data entry'!Q325+'[3]data entry'!P325+'[3]data entry'!O325+'[3]data entry'!N325+'[3]data entry'!M325</f>
        <v>382</v>
      </c>
      <c r="K189" s="7">
        <f>'[3]data entry'!AJ325+'[3]data entry'!AI325</f>
        <v>165</v>
      </c>
      <c r="L189" s="70">
        <f>SUM(B189:K189)</f>
        <v>5489</v>
      </c>
      <c r="M189" s="15"/>
      <c r="N189" s="21"/>
      <c r="O189" s="21"/>
      <c r="P189" s="15"/>
      <c r="Q189" s="15"/>
      <c r="R189" s="15"/>
      <c r="S189" s="15"/>
      <c r="T189" s="15"/>
      <c r="U189" s="15"/>
      <c r="V189" s="15"/>
      <c r="W189" s="15"/>
      <c r="X189" s="15"/>
      <c r="Y189" s="15"/>
    </row>
    <row r="190" spans="1:25" s="13" customFormat="1" ht="15">
      <c r="A190" s="3" t="s">
        <v>6</v>
      </c>
      <c r="B190" s="7">
        <f>'[3]data entry'!B330</f>
        <v>3852</v>
      </c>
      <c r="C190" s="7">
        <f>'[3]data entry'!C330</f>
        <v>243</v>
      </c>
      <c r="D190" s="7">
        <f>'[3]data entry'!D330</f>
        <v>232</v>
      </c>
      <c r="E190" s="7">
        <f>'[3]data entry'!E330</f>
        <v>93</v>
      </c>
      <c r="F190" s="7">
        <f>'[3]data entry'!F330</f>
        <v>24</v>
      </c>
      <c r="G190" s="7">
        <f>'[3]data entry'!G330+'[3]data entry'!H330+'[3]data entry'!I330+'[3]data entry'!J330+'[3]data entry'!K330+'[3]data entry'!L330</f>
        <v>252</v>
      </c>
      <c r="H190" s="7">
        <f>'[3]data entry'!AH330</f>
        <v>176</v>
      </c>
      <c r="I190" s="7">
        <f>'[3]data entry'!AG330</f>
        <v>237</v>
      </c>
      <c r="J190" s="7">
        <f>'[3]data entry'!AF330+'[3]data entry'!AE330+'[3]data entry'!AD330+'[3]data entry'!AC330+'[3]data entry'!AB330+'[3]data entry'!AA330+'[3]data entry'!Z330+'[3]data entry'!Y330+'[3]data entry'!X330+'[3]data entry'!W330+'[3]data entry'!V330+'[3]data entry'!U330+'[3]data entry'!T330+'[3]data entry'!S330+'[3]data entry'!R330+'[3]data entry'!Q330+'[3]data entry'!P330+'[3]data entry'!O330+'[3]data entry'!N330+'[3]data entry'!M330</f>
        <v>449</v>
      </c>
      <c r="K190" s="7">
        <f>'[3]data entry'!AJ330+'[3]data entry'!AI330</f>
        <v>156</v>
      </c>
      <c r="L190" s="70">
        <f>SUM(B190:K190)</f>
        <v>5714</v>
      </c>
      <c r="M190" s="15"/>
      <c r="N190" s="21"/>
      <c r="O190" s="21"/>
      <c r="P190" s="15"/>
      <c r="Q190" s="15"/>
      <c r="R190" s="15"/>
      <c r="S190" s="15"/>
      <c r="T190" s="15"/>
      <c r="U190" s="15"/>
      <c r="V190" s="15"/>
      <c r="W190" s="15"/>
      <c r="X190" s="15"/>
      <c r="Y190" s="15"/>
    </row>
    <row r="191" spans="1:25" s="13" customFormat="1" ht="15">
      <c r="A191" s="16" t="s">
        <v>7</v>
      </c>
      <c r="B191" s="17">
        <f>SUM(B188:B190)</f>
        <v>10623</v>
      </c>
      <c r="C191" s="17">
        <f aca="true" t="shared" si="27" ref="C191:L191">SUM(C188:C190)</f>
        <v>756</v>
      </c>
      <c r="D191" s="17">
        <f t="shared" si="27"/>
        <v>683</v>
      </c>
      <c r="E191" s="17">
        <f t="shared" si="27"/>
        <v>369</v>
      </c>
      <c r="F191" s="17">
        <f t="shared" si="27"/>
        <v>89</v>
      </c>
      <c r="G191" s="17">
        <f t="shared" si="27"/>
        <v>743</v>
      </c>
      <c r="H191" s="17">
        <f t="shared" si="27"/>
        <v>506</v>
      </c>
      <c r="I191" s="17">
        <f t="shared" si="27"/>
        <v>661</v>
      </c>
      <c r="J191" s="17">
        <f t="shared" si="27"/>
        <v>1278</v>
      </c>
      <c r="K191" s="17">
        <f t="shared" si="27"/>
        <v>453</v>
      </c>
      <c r="L191" s="17">
        <f t="shared" si="27"/>
        <v>16161</v>
      </c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</row>
    <row r="192" spans="1:25" s="13" customFormat="1" ht="15">
      <c r="A192" s="3" t="s">
        <v>8</v>
      </c>
      <c r="B192" s="7">
        <f>'[3]data entry'!B335</f>
        <v>3496</v>
      </c>
      <c r="C192" s="7">
        <f>'[3]data entry'!C335</f>
        <v>232</v>
      </c>
      <c r="D192" s="7">
        <f>'[3]data entry'!D335</f>
        <v>318</v>
      </c>
      <c r="E192" s="7">
        <f>'[3]data entry'!E335</f>
        <v>112</v>
      </c>
      <c r="F192" s="7">
        <f>'[3]data entry'!F335</f>
        <v>48</v>
      </c>
      <c r="G192" s="7">
        <f>'[3]data entry'!G335+'[3]data entry'!H335+'[3]data entry'!I335+'[3]data entry'!J335+'[3]data entry'!K335+'[3]data entry'!L335</f>
        <v>323</v>
      </c>
      <c r="H192" s="7">
        <f>'[3]data entry'!AH335</f>
        <v>320</v>
      </c>
      <c r="I192" s="7">
        <f>'[3]data entry'!AG335</f>
        <v>273</v>
      </c>
      <c r="J192" s="7">
        <f>'[3]data entry'!AF335+'[3]data entry'!AE335+'[3]data entry'!AD335+'[3]data entry'!AC335+'[3]data entry'!AB335+'[3]data entry'!AA335+'[3]data entry'!Z335+'[3]data entry'!Y335+'[3]data entry'!X335+'[3]data entry'!W335+'[3]data entry'!V335+'[3]data entry'!U335+'[3]data entry'!T335+'[3]data entry'!S335+'[3]data entry'!R335+'[3]data entry'!Q335+'[3]data entry'!P335+'[3]data entry'!O335+'[3]data entry'!N335+'[3]data entry'!M335</f>
        <v>589</v>
      </c>
      <c r="K192" s="7">
        <f>'[3]data entry'!AJ335+'[3]data entry'!AI335</f>
        <v>150</v>
      </c>
      <c r="L192" s="70">
        <f>SUM(B192:K192)</f>
        <v>5861</v>
      </c>
      <c r="M192" s="42"/>
      <c r="N192" s="21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</row>
    <row r="193" spans="1:25" s="13" customFormat="1" ht="15">
      <c r="A193" s="3" t="s">
        <v>9</v>
      </c>
      <c r="B193" s="7">
        <f>'[3]data entry'!B340</f>
        <v>2663</v>
      </c>
      <c r="C193" s="7">
        <f>'[3]data entry'!C340</f>
        <v>101</v>
      </c>
      <c r="D193" s="7">
        <f>'[3]data entry'!D340</f>
        <v>251</v>
      </c>
      <c r="E193" s="7">
        <f>'[3]data entry'!E340</f>
        <v>72</v>
      </c>
      <c r="F193" s="7">
        <f>'[3]data entry'!F340</f>
        <v>17</v>
      </c>
      <c r="G193" s="7">
        <f>'[3]data entry'!G340+'[3]data entry'!H340+'[3]data entry'!I340+'[3]data entry'!J340+'[3]data entry'!K340+'[3]data entry'!L340</f>
        <v>262</v>
      </c>
      <c r="H193" s="7">
        <f>'[3]data entry'!AH340</f>
        <v>203</v>
      </c>
      <c r="I193" s="7">
        <f>'[3]data entry'!AG340</f>
        <v>232</v>
      </c>
      <c r="J193" s="7">
        <f>'[3]data entry'!AF340+'[3]data entry'!AE340+'[3]data entry'!AD340+'[3]data entry'!AC340+'[3]data entry'!AB340+'[3]data entry'!AA340+'[3]data entry'!Z340+'[3]data entry'!Y340+'[3]data entry'!X340+'[3]data entry'!W340+'[3]data entry'!V340+'[3]data entry'!U340+'[3]data entry'!T340+'[3]data entry'!S340+'[3]data entry'!R340+'[3]data entry'!Q340+'[3]data entry'!P340+'[3]data entry'!O340+'[3]data entry'!N340+'[3]data entry'!M340</f>
        <v>457</v>
      </c>
      <c r="K193" s="7">
        <f>'[3]data entry'!AJ340+'[3]data entry'!AI340</f>
        <v>96</v>
      </c>
      <c r="L193" s="70">
        <f>SUM(B193:K193)</f>
        <v>4354</v>
      </c>
      <c r="M193" s="61"/>
      <c r="N193" s="63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</row>
    <row r="194" spans="1:25" s="13" customFormat="1" ht="15">
      <c r="A194" s="3" t="s">
        <v>10</v>
      </c>
      <c r="B194" s="7">
        <f>'[3]data entry'!B345</f>
        <v>2671</v>
      </c>
      <c r="C194" s="7">
        <f>'[3]data entry'!C345</f>
        <v>111</v>
      </c>
      <c r="D194" s="7">
        <f>'[3]data entry'!D345</f>
        <v>184</v>
      </c>
      <c r="E194" s="7">
        <f>'[3]data entry'!E345</f>
        <v>99</v>
      </c>
      <c r="F194" s="7">
        <f>'[3]data entry'!F345</f>
        <v>142</v>
      </c>
      <c r="G194" s="7">
        <f>'[3]data entry'!G345+'[3]data entry'!H345+'[3]data entry'!I345+'[3]data entry'!J345+'[3]data entry'!K345+'[3]data entry'!L345</f>
        <v>159</v>
      </c>
      <c r="H194" s="7">
        <f>'[3]data entry'!AH345</f>
        <v>152</v>
      </c>
      <c r="I194" s="7">
        <f>'[3]data entry'!AG345</f>
        <v>227</v>
      </c>
      <c r="J194" s="7">
        <f>'[3]data entry'!AF345+'[3]data entry'!AE345+'[3]data entry'!AD345+'[3]data entry'!AC345+'[3]data entry'!AB345+'[3]data entry'!AA345+'[3]data entry'!Z345+'[3]data entry'!Y345+'[3]data entry'!X345+'[3]data entry'!W345+'[3]data entry'!V345+'[3]data entry'!U345+'[3]data entry'!T345+'[3]data entry'!S345+'[3]data entry'!R345+'[3]data entry'!Q345+'[3]data entry'!P345+'[3]data entry'!O345+'[3]data entry'!N345+'[3]data entry'!M345</f>
        <v>480</v>
      </c>
      <c r="K194" s="7">
        <f>'[3]data entry'!AJ345+'[3]data entry'!AI345</f>
        <v>115</v>
      </c>
      <c r="L194" s="70">
        <f>SUM(B194:K194)</f>
        <v>4340</v>
      </c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</row>
    <row r="195" spans="1:25" s="13" customFormat="1" ht="15">
      <c r="A195" s="16" t="s">
        <v>11</v>
      </c>
      <c r="B195" s="17">
        <f>SUM(B192:B194)</f>
        <v>8830</v>
      </c>
      <c r="C195" s="17">
        <f aca="true" t="shared" si="28" ref="C195:L195">SUM(C192:C194)</f>
        <v>444</v>
      </c>
      <c r="D195" s="17">
        <f t="shared" si="28"/>
        <v>753</v>
      </c>
      <c r="E195" s="17">
        <f t="shared" si="28"/>
        <v>283</v>
      </c>
      <c r="F195" s="17">
        <f t="shared" si="28"/>
        <v>207</v>
      </c>
      <c r="G195" s="17">
        <f t="shared" si="28"/>
        <v>744</v>
      </c>
      <c r="H195" s="17">
        <f t="shared" si="28"/>
        <v>675</v>
      </c>
      <c r="I195" s="17">
        <f t="shared" si="28"/>
        <v>732</v>
      </c>
      <c r="J195" s="17">
        <f t="shared" si="28"/>
        <v>1526</v>
      </c>
      <c r="K195" s="17">
        <f t="shared" si="28"/>
        <v>361</v>
      </c>
      <c r="L195" s="17">
        <f t="shared" si="28"/>
        <v>14555</v>
      </c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</row>
    <row r="196" spans="1:25" s="13" customFormat="1" ht="15">
      <c r="A196" s="3" t="s">
        <v>12</v>
      </c>
      <c r="B196" s="7">
        <f>'[3]data entry'!B350</f>
        <v>2949</v>
      </c>
      <c r="C196" s="7">
        <f>'[3]data entry'!C350</f>
        <v>71</v>
      </c>
      <c r="D196" s="7">
        <f>'[3]data entry'!D350</f>
        <v>314</v>
      </c>
      <c r="E196" s="7">
        <f>'[3]data entry'!E350</f>
        <v>113</v>
      </c>
      <c r="F196" s="7">
        <f>'[3]data entry'!F350</f>
        <v>12</v>
      </c>
      <c r="G196" s="7">
        <f>'[3]data entry'!G350+'[3]data entry'!H350+'[3]data entry'!I350+'[3]data entry'!J350+'[3]data entry'!K350+'[3]data entry'!L350</f>
        <v>263</v>
      </c>
      <c r="H196" s="7">
        <f>'[3]data entry'!AH350</f>
        <v>278</v>
      </c>
      <c r="I196" s="7">
        <f>'[3]data entry'!AG350</f>
        <v>393</v>
      </c>
      <c r="J196" s="7">
        <f>'[3]data entry'!AF350+'[3]data entry'!AE350+'[3]data entry'!AD350+'[3]data entry'!AC350+'[3]data entry'!AB350+'[3]data entry'!AA350+'[3]data entry'!Z350+'[3]data entry'!Y350+'[3]data entry'!X350+'[3]data entry'!W350+'[3]data entry'!V350+'[3]data entry'!U350+'[3]data entry'!T350+'[3]data entry'!S350+'[3]data entry'!R350+'[3]data entry'!Q350+'[3]data entry'!P350+'[3]data entry'!O350+'[3]data entry'!N350+'[3]data entry'!M350</f>
        <v>1036</v>
      </c>
      <c r="K196" s="7">
        <f>'[3]data entry'!AJ350+'[3]data entry'!AI350</f>
        <v>108</v>
      </c>
      <c r="L196" s="70">
        <f>SUM(B196:K196)</f>
        <v>5537</v>
      </c>
      <c r="M196" s="63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</row>
    <row r="197" spans="1:25" s="13" customFormat="1" ht="15">
      <c r="A197" s="3" t="s">
        <v>13</v>
      </c>
      <c r="B197" s="7">
        <f>'[3]data entry'!B355</f>
        <v>2202</v>
      </c>
      <c r="C197" s="7">
        <f>'[3]data entry'!C355</f>
        <v>109</v>
      </c>
      <c r="D197" s="7">
        <f>'[3]data entry'!D355</f>
        <v>261</v>
      </c>
      <c r="E197" s="7">
        <f>'[3]data entry'!E355</f>
        <v>320</v>
      </c>
      <c r="F197" s="7">
        <f>'[3]data entry'!F355</f>
        <v>24</v>
      </c>
      <c r="G197" s="7">
        <f>'[3]data entry'!G355+'[3]data entry'!H355+'[3]data entry'!I355+'[3]data entry'!J355+'[3]data entry'!K355+'[3]data entry'!L355</f>
        <v>276</v>
      </c>
      <c r="H197" s="7">
        <f>'[3]data entry'!AH355</f>
        <v>537</v>
      </c>
      <c r="I197" s="7">
        <f>'[3]data entry'!AG355</f>
        <v>688</v>
      </c>
      <c r="J197" s="7">
        <f>'[3]data entry'!AF355+'[3]data entry'!AE355+'[3]data entry'!AD355+'[3]data entry'!AC355+'[3]data entry'!AB355+'[3]data entry'!AA355+'[3]data entry'!Z355+'[3]data entry'!Y355+'[3]data entry'!X355+'[3]data entry'!W355+'[3]data entry'!V355+'[3]data entry'!U355+'[3]data entry'!T355+'[3]data entry'!S355+'[3]data entry'!R355+'[3]data entry'!Q355+'[3]data entry'!P355+'[3]data entry'!O355+'[3]data entry'!N355+'[3]data entry'!M355</f>
        <v>856</v>
      </c>
      <c r="K197" s="7">
        <f>'[3]data entry'!AJ355+'[3]data entry'!AI355</f>
        <v>101</v>
      </c>
      <c r="L197" s="70">
        <f>SUM(B197:K197)</f>
        <v>5374</v>
      </c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</row>
    <row r="198" spans="1:25" s="13" customFormat="1" ht="15">
      <c r="A198" s="3" t="s">
        <v>14</v>
      </c>
      <c r="B198" s="7">
        <f>'[3]data entry'!B360</f>
        <v>646</v>
      </c>
      <c r="C198" s="7">
        <f>'[3]data entry'!C360</f>
        <v>49</v>
      </c>
      <c r="D198" s="7">
        <f>'[3]data entry'!D360</f>
        <v>111</v>
      </c>
      <c r="E198" s="7">
        <f>'[3]data entry'!E360</f>
        <v>11</v>
      </c>
      <c r="F198" s="7">
        <f>'[3]data entry'!F360</f>
        <v>4</v>
      </c>
      <c r="G198" s="7">
        <f>'[3]data entry'!G360+'[3]data entry'!H360+'[3]data entry'!I360+'[3]data entry'!J360+'[3]data entry'!K360+'[3]data entry'!L360</f>
        <v>65</v>
      </c>
      <c r="H198" s="7">
        <f>'[3]data entry'!AH360</f>
        <v>114</v>
      </c>
      <c r="I198" s="7">
        <f>'[3]data entry'!AG360</f>
        <v>171</v>
      </c>
      <c r="J198" s="7">
        <f>'[3]data entry'!AF360+'[3]data entry'!AE360+'[3]data entry'!AD360+'[3]data entry'!AC360+'[3]data entry'!AB360+'[3]data entry'!AA360+'[3]data entry'!Z360+'[3]data entry'!Y360+'[3]data entry'!X360+'[3]data entry'!W360+'[3]data entry'!V360+'[3]data entry'!U360+'[3]data entry'!T360+'[3]data entry'!S360+'[3]data entry'!R360+'[3]data entry'!Q360+'[3]data entry'!P360+'[3]data entry'!O360+'[3]data entry'!N360+'[3]data entry'!M360</f>
        <v>466</v>
      </c>
      <c r="K198" s="7">
        <f>'[3]data entry'!AJ360+'[3]data entry'!AI360</f>
        <v>69</v>
      </c>
      <c r="L198" s="70">
        <f>SUM(B198:K198)</f>
        <v>1706</v>
      </c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</row>
    <row r="199" spans="1:25" s="13" customFormat="1" ht="15">
      <c r="A199" s="16" t="s">
        <v>15</v>
      </c>
      <c r="B199" s="17">
        <f>SUM(B196:B198)</f>
        <v>5797</v>
      </c>
      <c r="C199" s="17">
        <f aca="true" t="shared" si="29" ref="C199:L199">SUM(C196:C198)</f>
        <v>229</v>
      </c>
      <c r="D199" s="17">
        <f t="shared" si="29"/>
        <v>686</v>
      </c>
      <c r="E199" s="17">
        <f t="shared" si="29"/>
        <v>444</v>
      </c>
      <c r="F199" s="17">
        <f t="shared" si="29"/>
        <v>40</v>
      </c>
      <c r="G199" s="17">
        <f t="shared" si="29"/>
        <v>604</v>
      </c>
      <c r="H199" s="17">
        <f t="shared" si="29"/>
        <v>929</v>
      </c>
      <c r="I199" s="17">
        <f t="shared" si="29"/>
        <v>1252</v>
      </c>
      <c r="J199" s="17">
        <f t="shared" si="29"/>
        <v>2358</v>
      </c>
      <c r="K199" s="17">
        <f t="shared" si="29"/>
        <v>278</v>
      </c>
      <c r="L199" s="17">
        <f t="shared" si="29"/>
        <v>12617</v>
      </c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</row>
    <row r="200" spans="1:25" s="13" customFormat="1" ht="15">
      <c r="A200" s="3" t="s">
        <v>16</v>
      </c>
      <c r="B200" s="7">
        <f>'[3]data entry'!B365</f>
        <v>1323</v>
      </c>
      <c r="C200" s="7">
        <f>'[3]data entry'!C365</f>
        <v>72</v>
      </c>
      <c r="D200" s="7">
        <f>'[3]data entry'!D365</f>
        <v>222</v>
      </c>
      <c r="E200" s="7">
        <f>'[3]data entry'!E365</f>
        <v>19</v>
      </c>
      <c r="F200" s="7">
        <f>'[3]data entry'!F365</f>
        <v>23</v>
      </c>
      <c r="G200" s="7">
        <f>'[3]data entry'!G365+'[3]data entry'!H365+'[3]data entry'!I365+'[3]data entry'!J365+'[3]data entry'!K365+'[3]data entry'!L365</f>
        <v>152</v>
      </c>
      <c r="H200" s="7">
        <f>'[3]data entry'!AH365</f>
        <v>190</v>
      </c>
      <c r="I200" s="7">
        <f>'[3]data entry'!AG365</f>
        <v>257</v>
      </c>
      <c r="J200" s="7">
        <f>'[3]data entry'!AF365+'[3]data entry'!AE365+'[3]data entry'!AD365+'[3]data entry'!AC365+'[3]data entry'!AB365+'[3]data entry'!AA365+'[3]data entry'!Z365+'[3]data entry'!Y365+'[3]data entry'!X365+'[3]data entry'!W365+'[3]data entry'!V365+'[3]data entry'!U365+'[3]data entry'!T365+'[3]data entry'!S365+'[3]data entry'!R365+'[3]data entry'!Q365+'[3]data entry'!P365+'[3]data entry'!O365+'[3]data entry'!N365+'[3]data entry'!M365</f>
        <v>634</v>
      </c>
      <c r="K200" s="7">
        <f>'[3]data entry'!AJ365+'[3]data entry'!AI365</f>
        <v>93</v>
      </c>
      <c r="L200" s="70">
        <f>SUM(B200:K200)</f>
        <v>2985</v>
      </c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</row>
    <row r="201" spans="1:25" s="13" customFormat="1" ht="15">
      <c r="A201" s="3" t="s">
        <v>17</v>
      </c>
      <c r="B201" s="7">
        <f>'[3]data entry'!B370</f>
        <v>3100</v>
      </c>
      <c r="C201" s="7">
        <f>'[3]data entry'!C370</f>
        <v>234</v>
      </c>
      <c r="D201" s="7">
        <f>'[3]data entry'!D370</f>
        <v>250</v>
      </c>
      <c r="E201" s="7">
        <f>'[3]data entry'!E370</f>
        <v>67</v>
      </c>
      <c r="F201" s="7">
        <f>'[3]data entry'!F370</f>
        <v>16</v>
      </c>
      <c r="G201" s="7">
        <f>'[3]data entry'!G370+'[3]data entry'!H370+'[3]data entry'!I370+'[3]data entry'!J370+'[3]data entry'!K370+'[3]data entry'!L370</f>
        <v>253</v>
      </c>
      <c r="H201" s="7">
        <f>'[3]data entry'!AH370</f>
        <v>153</v>
      </c>
      <c r="I201" s="7">
        <f>'[3]data entry'!AG370</f>
        <v>194</v>
      </c>
      <c r="J201" s="7">
        <f>'[3]data entry'!AF370+'[3]data entry'!AE370+'[3]data entry'!AD370+'[3]data entry'!AC370+'[3]data entry'!AB370+'[3]data entry'!AA370+'[3]data entry'!Z370+'[3]data entry'!Y370+'[3]data entry'!X370+'[3]data entry'!W370+'[3]data entry'!V370+'[3]data entry'!U370+'[3]data entry'!T370+'[3]data entry'!S370+'[3]data entry'!R370+'[3]data entry'!Q370+'[3]data entry'!P370+'[3]data entry'!O370+'[3]data entry'!N370+'[3]data entry'!M370</f>
        <v>511</v>
      </c>
      <c r="K201" s="7">
        <f>'[3]data entry'!AJ370+'[3]data entry'!AI370</f>
        <v>96</v>
      </c>
      <c r="L201" s="70">
        <f>SUM(B201:K201)</f>
        <v>4874</v>
      </c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</row>
    <row r="202" spans="1:25" s="13" customFormat="1" ht="15">
      <c r="A202" s="3" t="s">
        <v>18</v>
      </c>
      <c r="B202" s="7">
        <f>'[3]data entry'!B375</f>
        <v>4400</v>
      </c>
      <c r="C202" s="7">
        <f>'[3]data entry'!C375</f>
        <v>297</v>
      </c>
      <c r="D202" s="7">
        <f>'[3]data entry'!D375</f>
        <v>353</v>
      </c>
      <c r="E202" s="7">
        <f>'[3]data entry'!E375</f>
        <v>130</v>
      </c>
      <c r="F202" s="7">
        <f>'[3]data entry'!F375</f>
        <v>50</v>
      </c>
      <c r="G202" s="7">
        <f>'[3]data entry'!G375+'[3]data entry'!H375+'[3]data entry'!I375+'[3]data entry'!J375+'[3]data entry'!K375+'[3]data entry'!L375</f>
        <v>277</v>
      </c>
      <c r="H202" s="7">
        <f>'[3]data entry'!AH375</f>
        <v>241</v>
      </c>
      <c r="I202" s="7">
        <f>'[3]data entry'!AG375</f>
        <v>273</v>
      </c>
      <c r="J202" s="7">
        <f>'[3]data entry'!AF375+'[3]data entry'!AE375+'[3]data entry'!AD375+'[3]data entry'!AC375+'[3]data entry'!AB375+'[3]data entry'!AA375+'[3]data entry'!Z375+'[3]data entry'!Y375+'[3]data entry'!X375+'[3]data entry'!W375+'[3]data entry'!V375+'[3]data entry'!U375+'[3]data entry'!T375+'[3]data entry'!S375+'[3]data entry'!R375+'[3]data entry'!Q375+'[3]data entry'!P375+'[3]data entry'!O375+'[3]data entry'!N375+'[3]data entry'!M375</f>
        <v>554</v>
      </c>
      <c r="K202" s="7">
        <f>'[3]data entry'!AJ375+'[3]data entry'!AI375</f>
        <v>124</v>
      </c>
      <c r="L202" s="70">
        <f>SUM(B202:K202)</f>
        <v>6699</v>
      </c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</row>
    <row r="203" spans="1:25" s="13" customFormat="1" ht="15">
      <c r="A203" s="16" t="s">
        <v>19</v>
      </c>
      <c r="B203" s="17">
        <f>SUM(B200:B202)</f>
        <v>8823</v>
      </c>
      <c r="C203" s="17">
        <f aca="true" t="shared" si="30" ref="C203:L203">SUM(C200:C202)</f>
        <v>603</v>
      </c>
      <c r="D203" s="17">
        <f t="shared" si="30"/>
        <v>825</v>
      </c>
      <c r="E203" s="17">
        <f t="shared" si="30"/>
        <v>216</v>
      </c>
      <c r="F203" s="17">
        <f t="shared" si="30"/>
        <v>89</v>
      </c>
      <c r="G203" s="17">
        <f t="shared" si="30"/>
        <v>682</v>
      </c>
      <c r="H203" s="17">
        <f t="shared" si="30"/>
        <v>584</v>
      </c>
      <c r="I203" s="17">
        <f t="shared" si="30"/>
        <v>724</v>
      </c>
      <c r="J203" s="17">
        <f t="shared" si="30"/>
        <v>1699</v>
      </c>
      <c r="K203" s="17">
        <f t="shared" si="30"/>
        <v>313</v>
      </c>
      <c r="L203" s="17">
        <f t="shared" si="30"/>
        <v>14558</v>
      </c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</row>
    <row r="204" spans="1:25" s="13" customFormat="1" ht="15">
      <c r="A204" s="28" t="s">
        <v>20</v>
      </c>
      <c r="B204" s="71">
        <f>B203+B199+B195+B191</f>
        <v>34073</v>
      </c>
      <c r="C204" s="71">
        <f aca="true" t="shared" si="31" ref="C204:L204">C203+C199+C195+C191</f>
        <v>2032</v>
      </c>
      <c r="D204" s="71">
        <f t="shared" si="31"/>
        <v>2947</v>
      </c>
      <c r="E204" s="71">
        <f t="shared" si="31"/>
        <v>1312</v>
      </c>
      <c r="F204" s="71">
        <f t="shared" si="31"/>
        <v>425</v>
      </c>
      <c r="G204" s="71">
        <f t="shared" si="31"/>
        <v>2773</v>
      </c>
      <c r="H204" s="71">
        <f t="shared" si="31"/>
        <v>2694</v>
      </c>
      <c r="I204" s="71">
        <f t="shared" si="31"/>
        <v>3369</v>
      </c>
      <c r="J204" s="71">
        <f t="shared" si="31"/>
        <v>6861</v>
      </c>
      <c r="K204" s="71">
        <f t="shared" si="31"/>
        <v>1405</v>
      </c>
      <c r="L204" s="71">
        <f t="shared" si="31"/>
        <v>57891</v>
      </c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</row>
    <row r="205" spans="2:25" s="13" customFormat="1" ht="15"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</row>
    <row r="206" spans="2:25" s="13" customFormat="1" ht="15">
      <c r="B206" s="21"/>
      <c r="C206" s="21"/>
      <c r="D206" s="21"/>
      <c r="E206" s="21"/>
      <c r="F206" s="21"/>
      <c r="G206" s="21"/>
      <c r="H206" s="21"/>
      <c r="I206" s="21"/>
      <c r="J206" s="21"/>
      <c r="K206" s="21"/>
      <c r="L206" s="72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</row>
    <row r="207" spans="1:25" s="65" customFormat="1" ht="20.25">
      <c r="A207" s="131" t="s">
        <v>42</v>
      </c>
      <c r="B207" s="132"/>
      <c r="C207" s="132"/>
      <c r="D207" s="132"/>
      <c r="E207" s="132"/>
      <c r="F207" s="132"/>
      <c r="G207" s="132"/>
      <c r="H207" s="132"/>
      <c r="I207" s="132"/>
      <c r="J207" s="132"/>
      <c r="K207" s="132"/>
      <c r="L207" s="133"/>
      <c r="M207" s="15"/>
      <c r="N207" s="15"/>
      <c r="O207" s="15"/>
      <c r="P207" s="15"/>
      <c r="Q207" s="64"/>
      <c r="R207" s="64"/>
      <c r="S207" s="64"/>
      <c r="T207" s="64"/>
      <c r="U207" s="64"/>
      <c r="V207" s="64"/>
      <c r="W207" s="64"/>
      <c r="X207" s="64"/>
      <c r="Y207" s="64"/>
    </row>
    <row r="208" spans="1:25" s="13" customFormat="1" ht="15">
      <c r="A208" s="34" t="s">
        <v>22</v>
      </c>
      <c r="B208" s="4" t="s">
        <v>27</v>
      </c>
      <c r="C208" s="4" t="s">
        <v>28</v>
      </c>
      <c r="D208" s="4" t="s">
        <v>29</v>
      </c>
      <c r="E208" s="4" t="s">
        <v>30</v>
      </c>
      <c r="F208" s="4" t="s">
        <v>31</v>
      </c>
      <c r="G208" s="4" t="s">
        <v>32</v>
      </c>
      <c r="H208" s="4" t="s">
        <v>33</v>
      </c>
      <c r="I208" s="4" t="s">
        <v>34</v>
      </c>
      <c r="J208" s="4" t="s">
        <v>35</v>
      </c>
      <c r="K208" s="4" t="s">
        <v>36</v>
      </c>
      <c r="L208" s="4" t="s">
        <v>37</v>
      </c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</row>
    <row r="209" spans="1:25" s="13" customFormat="1" ht="15">
      <c r="A209" s="3" t="s">
        <v>4</v>
      </c>
      <c r="B209" s="7">
        <f>B168-B188</f>
        <v>1965</v>
      </c>
      <c r="C209" s="7">
        <f aca="true" t="shared" si="32" ref="C209:L209">C168-C188</f>
        <v>407</v>
      </c>
      <c r="D209" s="7">
        <f t="shared" si="32"/>
        <v>164</v>
      </c>
      <c r="E209" s="7">
        <f t="shared" si="32"/>
        <v>223</v>
      </c>
      <c r="F209" s="7">
        <f t="shared" si="32"/>
        <v>38</v>
      </c>
      <c r="G209" s="7">
        <f t="shared" si="32"/>
        <v>1067</v>
      </c>
      <c r="H209" s="7">
        <f t="shared" si="32"/>
        <v>325</v>
      </c>
      <c r="I209" s="7">
        <f t="shared" si="32"/>
        <v>458</v>
      </c>
      <c r="J209" s="7">
        <f t="shared" si="32"/>
        <v>198</v>
      </c>
      <c r="K209" s="7">
        <f t="shared" si="32"/>
        <v>260</v>
      </c>
      <c r="L209" s="70">
        <f t="shared" si="32"/>
        <v>5105</v>
      </c>
      <c r="M209" s="15"/>
      <c r="N209" s="69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</row>
    <row r="210" spans="1:25" s="13" customFormat="1" ht="15">
      <c r="A210" s="3" t="s">
        <v>5</v>
      </c>
      <c r="B210" s="7">
        <f aca="true" t="shared" si="33" ref="B210:L211">B169-B189</f>
        <v>1412</v>
      </c>
      <c r="C210" s="7">
        <f t="shared" si="33"/>
        <v>371</v>
      </c>
      <c r="D210" s="7">
        <f t="shared" si="33"/>
        <v>222</v>
      </c>
      <c r="E210" s="7">
        <f t="shared" si="33"/>
        <v>157</v>
      </c>
      <c r="F210" s="7">
        <f t="shared" si="33"/>
        <v>28</v>
      </c>
      <c r="G210" s="7">
        <f t="shared" si="33"/>
        <v>1250</v>
      </c>
      <c r="H210" s="7">
        <f t="shared" si="33"/>
        <v>319</v>
      </c>
      <c r="I210" s="7">
        <f t="shared" si="33"/>
        <v>429</v>
      </c>
      <c r="J210" s="7">
        <f t="shared" si="33"/>
        <v>200</v>
      </c>
      <c r="K210" s="7">
        <f t="shared" si="33"/>
        <v>157</v>
      </c>
      <c r="L210" s="70">
        <f t="shared" si="33"/>
        <v>4545</v>
      </c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</row>
    <row r="211" spans="1:25" s="13" customFormat="1" ht="15">
      <c r="A211" s="3" t="s">
        <v>6</v>
      </c>
      <c r="B211" s="7">
        <f t="shared" si="33"/>
        <v>2309</v>
      </c>
      <c r="C211" s="7">
        <f t="shared" si="33"/>
        <v>505</v>
      </c>
      <c r="D211" s="7">
        <f t="shared" si="33"/>
        <v>149</v>
      </c>
      <c r="E211" s="7">
        <f t="shared" si="33"/>
        <v>104</v>
      </c>
      <c r="F211" s="7">
        <f t="shared" si="33"/>
        <v>113</v>
      </c>
      <c r="G211" s="7">
        <f t="shared" si="33"/>
        <v>1160</v>
      </c>
      <c r="H211" s="7">
        <f t="shared" si="33"/>
        <v>333</v>
      </c>
      <c r="I211" s="7">
        <f t="shared" si="33"/>
        <v>362</v>
      </c>
      <c r="J211" s="7">
        <f t="shared" si="33"/>
        <v>261</v>
      </c>
      <c r="K211" s="7">
        <f t="shared" si="33"/>
        <v>142</v>
      </c>
      <c r="L211" s="70">
        <f t="shared" si="33"/>
        <v>5438</v>
      </c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</row>
    <row r="212" spans="1:25" s="13" customFormat="1" ht="15">
      <c r="A212" s="16" t="s">
        <v>7</v>
      </c>
      <c r="B212" s="17">
        <f>SUM(B209:B211)</f>
        <v>5686</v>
      </c>
      <c r="C212" s="17">
        <f aca="true" t="shared" si="34" ref="C212:L212">SUM(C209:C211)</f>
        <v>1283</v>
      </c>
      <c r="D212" s="17">
        <f t="shared" si="34"/>
        <v>535</v>
      </c>
      <c r="E212" s="17">
        <f t="shared" si="34"/>
        <v>484</v>
      </c>
      <c r="F212" s="17">
        <f t="shared" si="34"/>
        <v>179</v>
      </c>
      <c r="G212" s="17">
        <f t="shared" si="34"/>
        <v>3477</v>
      </c>
      <c r="H212" s="17">
        <f t="shared" si="34"/>
        <v>977</v>
      </c>
      <c r="I212" s="17">
        <f t="shared" si="34"/>
        <v>1249</v>
      </c>
      <c r="J212" s="17">
        <f t="shared" si="34"/>
        <v>659</v>
      </c>
      <c r="K212" s="17">
        <f t="shared" si="34"/>
        <v>559</v>
      </c>
      <c r="L212" s="17">
        <f t="shared" si="34"/>
        <v>15088</v>
      </c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</row>
    <row r="213" spans="1:25" s="13" customFormat="1" ht="15">
      <c r="A213" s="3" t="s">
        <v>8</v>
      </c>
      <c r="B213" s="7">
        <f>B172-B192</f>
        <v>2677</v>
      </c>
      <c r="C213" s="7">
        <f aca="true" t="shared" si="35" ref="C213:L213">C172-C192</f>
        <v>328</v>
      </c>
      <c r="D213" s="7">
        <f t="shared" si="35"/>
        <v>183</v>
      </c>
      <c r="E213" s="7">
        <f t="shared" si="35"/>
        <v>66</v>
      </c>
      <c r="F213" s="7">
        <f t="shared" si="35"/>
        <v>31</v>
      </c>
      <c r="G213" s="7">
        <f t="shared" si="35"/>
        <v>801</v>
      </c>
      <c r="H213" s="7">
        <f t="shared" si="35"/>
        <v>473</v>
      </c>
      <c r="I213" s="7">
        <f t="shared" si="35"/>
        <v>578</v>
      </c>
      <c r="J213" s="7">
        <f t="shared" si="35"/>
        <v>292</v>
      </c>
      <c r="K213" s="7">
        <f t="shared" si="35"/>
        <v>263</v>
      </c>
      <c r="L213" s="70">
        <f t="shared" si="35"/>
        <v>5692</v>
      </c>
      <c r="M213" s="15"/>
      <c r="N213" s="73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</row>
    <row r="214" spans="1:25" s="13" customFormat="1" ht="15">
      <c r="A214" s="3" t="s">
        <v>9</v>
      </c>
      <c r="B214" s="7">
        <f aca="true" t="shared" si="36" ref="B214:L215">B173-B193</f>
        <v>2374</v>
      </c>
      <c r="C214" s="7">
        <f t="shared" si="36"/>
        <v>137</v>
      </c>
      <c r="D214" s="7">
        <f t="shared" si="36"/>
        <v>136</v>
      </c>
      <c r="E214" s="7">
        <f t="shared" si="36"/>
        <v>47</v>
      </c>
      <c r="F214" s="7">
        <f t="shared" si="36"/>
        <v>26</v>
      </c>
      <c r="G214" s="7">
        <f t="shared" si="36"/>
        <v>738</v>
      </c>
      <c r="H214" s="7">
        <f t="shared" si="36"/>
        <v>404</v>
      </c>
      <c r="I214" s="7">
        <f t="shared" si="36"/>
        <v>440</v>
      </c>
      <c r="J214" s="7">
        <f t="shared" si="36"/>
        <v>174</v>
      </c>
      <c r="K214" s="7">
        <f t="shared" si="36"/>
        <v>175</v>
      </c>
      <c r="L214" s="70">
        <f t="shared" si="36"/>
        <v>4651</v>
      </c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</row>
    <row r="215" spans="1:25" s="13" customFormat="1" ht="15">
      <c r="A215" s="3" t="s">
        <v>10</v>
      </c>
      <c r="B215" s="7">
        <f t="shared" si="36"/>
        <v>2420</v>
      </c>
      <c r="C215" s="7">
        <f t="shared" si="36"/>
        <v>113</v>
      </c>
      <c r="D215" s="7">
        <f t="shared" si="36"/>
        <v>107</v>
      </c>
      <c r="E215" s="7">
        <f t="shared" si="36"/>
        <v>85</v>
      </c>
      <c r="F215" s="7">
        <f t="shared" si="36"/>
        <v>22</v>
      </c>
      <c r="G215" s="7">
        <f t="shared" si="36"/>
        <v>449</v>
      </c>
      <c r="H215" s="7">
        <f t="shared" si="36"/>
        <v>498</v>
      </c>
      <c r="I215" s="7">
        <f t="shared" si="36"/>
        <v>462</v>
      </c>
      <c r="J215" s="7">
        <f t="shared" si="36"/>
        <v>210</v>
      </c>
      <c r="K215" s="7">
        <f t="shared" si="36"/>
        <v>116</v>
      </c>
      <c r="L215" s="70">
        <f t="shared" si="36"/>
        <v>4482</v>
      </c>
      <c r="M215" s="15"/>
      <c r="N215" s="31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</row>
    <row r="216" spans="1:25" s="13" customFormat="1" ht="15">
      <c r="A216" s="16" t="s">
        <v>11</v>
      </c>
      <c r="B216" s="17">
        <f>SUM(B213:B215)</f>
        <v>7471</v>
      </c>
      <c r="C216" s="17">
        <f aca="true" t="shared" si="37" ref="C216:L216">SUM(C213:C215)</f>
        <v>578</v>
      </c>
      <c r="D216" s="17">
        <f t="shared" si="37"/>
        <v>426</v>
      </c>
      <c r="E216" s="17">
        <f t="shared" si="37"/>
        <v>198</v>
      </c>
      <c r="F216" s="17">
        <f t="shared" si="37"/>
        <v>79</v>
      </c>
      <c r="G216" s="17">
        <f t="shared" si="37"/>
        <v>1988</v>
      </c>
      <c r="H216" s="17">
        <f>SUM(H213:H215)</f>
        <v>1375</v>
      </c>
      <c r="I216" s="17">
        <f t="shared" si="37"/>
        <v>1480</v>
      </c>
      <c r="J216" s="17">
        <f t="shared" si="37"/>
        <v>676</v>
      </c>
      <c r="K216" s="17">
        <f t="shared" si="37"/>
        <v>554</v>
      </c>
      <c r="L216" s="17">
        <f t="shared" si="37"/>
        <v>14825</v>
      </c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</row>
    <row r="217" spans="1:25" s="13" customFormat="1" ht="15">
      <c r="A217" s="3" t="s">
        <v>12</v>
      </c>
      <c r="B217" s="11">
        <f>B176-B196</f>
        <v>3035</v>
      </c>
      <c r="C217" s="11">
        <f aca="true" t="shared" si="38" ref="C217:L217">C176-C196</f>
        <v>216</v>
      </c>
      <c r="D217" s="11">
        <f t="shared" si="38"/>
        <v>158</v>
      </c>
      <c r="E217" s="11">
        <f t="shared" si="38"/>
        <v>30</v>
      </c>
      <c r="F217" s="11">
        <f t="shared" si="38"/>
        <v>30</v>
      </c>
      <c r="G217" s="11">
        <f t="shared" si="38"/>
        <v>805</v>
      </c>
      <c r="H217" s="11">
        <f t="shared" si="38"/>
        <v>735</v>
      </c>
      <c r="I217" s="11">
        <f t="shared" si="38"/>
        <v>605</v>
      </c>
      <c r="J217" s="11">
        <f t="shared" si="38"/>
        <v>231</v>
      </c>
      <c r="K217" s="11">
        <f t="shared" si="38"/>
        <v>154</v>
      </c>
      <c r="L217" s="74">
        <f t="shared" si="38"/>
        <v>5999</v>
      </c>
      <c r="M217" s="7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</row>
    <row r="218" spans="1:25" s="13" customFormat="1" ht="15">
      <c r="A218" s="3" t="s">
        <v>13</v>
      </c>
      <c r="B218" s="11">
        <f aca="true" t="shared" si="39" ref="B218:L219">B177-B197</f>
        <v>1573</v>
      </c>
      <c r="C218" s="11">
        <f t="shared" si="39"/>
        <v>133</v>
      </c>
      <c r="D218" s="11">
        <f t="shared" si="39"/>
        <v>99</v>
      </c>
      <c r="E218" s="11">
        <f t="shared" si="39"/>
        <v>149</v>
      </c>
      <c r="F218" s="11">
        <f t="shared" si="39"/>
        <v>20</v>
      </c>
      <c r="G218" s="11">
        <f t="shared" si="39"/>
        <v>925</v>
      </c>
      <c r="H218" s="11">
        <f t="shared" si="39"/>
        <v>732</v>
      </c>
      <c r="I218" s="11">
        <f t="shared" si="39"/>
        <v>682</v>
      </c>
      <c r="J218" s="11">
        <f t="shared" si="39"/>
        <v>300</v>
      </c>
      <c r="K218" s="11">
        <f t="shared" si="39"/>
        <v>97</v>
      </c>
      <c r="L218" s="74">
        <f t="shared" si="39"/>
        <v>4710</v>
      </c>
      <c r="M218" s="66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</row>
    <row r="219" spans="1:25" s="13" customFormat="1" ht="15">
      <c r="A219" s="3" t="s">
        <v>14</v>
      </c>
      <c r="B219" s="11">
        <f t="shared" si="39"/>
        <v>804</v>
      </c>
      <c r="C219" s="11">
        <f t="shared" si="39"/>
        <v>170</v>
      </c>
      <c r="D219" s="11">
        <f t="shared" si="39"/>
        <v>77</v>
      </c>
      <c r="E219" s="11">
        <f t="shared" si="39"/>
        <v>22</v>
      </c>
      <c r="F219" s="11">
        <f t="shared" si="39"/>
        <v>16</v>
      </c>
      <c r="G219" s="11">
        <f t="shared" si="39"/>
        <v>291</v>
      </c>
      <c r="H219" s="11">
        <f t="shared" si="39"/>
        <v>217</v>
      </c>
      <c r="I219" s="11">
        <f t="shared" si="39"/>
        <v>317</v>
      </c>
      <c r="J219" s="11">
        <f t="shared" si="39"/>
        <v>133</v>
      </c>
      <c r="K219" s="11">
        <f t="shared" si="39"/>
        <v>62</v>
      </c>
      <c r="L219" s="74">
        <f t="shared" si="39"/>
        <v>2109</v>
      </c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</row>
    <row r="220" spans="1:25" s="13" customFormat="1" ht="15">
      <c r="A220" s="16" t="s">
        <v>15</v>
      </c>
      <c r="B220" s="17">
        <f>SUM(B217:B219)</f>
        <v>5412</v>
      </c>
      <c r="C220" s="17">
        <f aca="true" t="shared" si="40" ref="C220:L220">SUM(C217:C219)</f>
        <v>519</v>
      </c>
      <c r="D220" s="17">
        <f t="shared" si="40"/>
        <v>334</v>
      </c>
      <c r="E220" s="17">
        <f t="shared" si="40"/>
        <v>201</v>
      </c>
      <c r="F220" s="17">
        <f>SUM(F217:F219)</f>
        <v>66</v>
      </c>
      <c r="G220" s="17">
        <f t="shared" si="40"/>
        <v>2021</v>
      </c>
      <c r="H220" s="17">
        <f t="shared" si="40"/>
        <v>1684</v>
      </c>
      <c r="I220" s="17">
        <f t="shared" si="40"/>
        <v>1604</v>
      </c>
      <c r="J220" s="17">
        <f t="shared" si="40"/>
        <v>664</v>
      </c>
      <c r="K220" s="17">
        <f t="shared" si="40"/>
        <v>313</v>
      </c>
      <c r="L220" s="17">
        <f t="shared" si="40"/>
        <v>12818</v>
      </c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</row>
    <row r="221" spans="1:25" s="13" customFormat="1" ht="15">
      <c r="A221" s="3" t="s">
        <v>16</v>
      </c>
      <c r="B221" s="11">
        <f>B180-B200</f>
        <v>1240</v>
      </c>
      <c r="C221" s="11">
        <f aca="true" t="shared" si="41" ref="C221:L221">C180-C200</f>
        <v>105</v>
      </c>
      <c r="D221" s="11">
        <f t="shared" si="41"/>
        <v>88</v>
      </c>
      <c r="E221" s="11">
        <f t="shared" si="41"/>
        <v>13</v>
      </c>
      <c r="F221" s="11">
        <f t="shared" si="41"/>
        <v>25</v>
      </c>
      <c r="G221" s="11">
        <f t="shared" si="41"/>
        <v>501</v>
      </c>
      <c r="H221" s="11">
        <f t="shared" si="41"/>
        <v>370</v>
      </c>
      <c r="I221" s="11">
        <f t="shared" si="41"/>
        <v>479</v>
      </c>
      <c r="J221" s="11">
        <f t="shared" si="41"/>
        <v>210</v>
      </c>
      <c r="K221" s="11">
        <f t="shared" si="41"/>
        <v>101</v>
      </c>
      <c r="L221" s="74">
        <f t="shared" si="41"/>
        <v>3132</v>
      </c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</row>
    <row r="222" spans="1:25" s="13" customFormat="1" ht="15">
      <c r="A222" s="3" t="s">
        <v>17</v>
      </c>
      <c r="B222" s="11">
        <f aca="true" t="shared" si="42" ref="B222:L223">B181-B201</f>
        <v>1494</v>
      </c>
      <c r="C222" s="11">
        <f t="shared" si="42"/>
        <v>257</v>
      </c>
      <c r="D222" s="11">
        <f t="shared" si="42"/>
        <v>128</v>
      </c>
      <c r="E222" s="11">
        <f t="shared" si="42"/>
        <v>45</v>
      </c>
      <c r="F222" s="11">
        <f t="shared" si="42"/>
        <v>82</v>
      </c>
      <c r="G222" s="11">
        <f t="shared" si="42"/>
        <v>703</v>
      </c>
      <c r="H222" s="11">
        <f t="shared" si="42"/>
        <v>280</v>
      </c>
      <c r="I222" s="11">
        <f t="shared" si="42"/>
        <v>316</v>
      </c>
      <c r="J222" s="11">
        <f t="shared" si="42"/>
        <v>196</v>
      </c>
      <c r="K222" s="11">
        <f t="shared" si="42"/>
        <v>117</v>
      </c>
      <c r="L222" s="74">
        <f t="shared" si="42"/>
        <v>3618</v>
      </c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</row>
    <row r="223" spans="1:25" s="13" customFormat="1" ht="15">
      <c r="A223" s="3" t="s">
        <v>18</v>
      </c>
      <c r="B223" s="11">
        <f t="shared" si="42"/>
        <v>1997</v>
      </c>
      <c r="C223" s="11">
        <f t="shared" si="42"/>
        <v>336</v>
      </c>
      <c r="D223" s="11">
        <f t="shared" si="42"/>
        <v>209</v>
      </c>
      <c r="E223" s="11">
        <f t="shared" si="42"/>
        <v>132</v>
      </c>
      <c r="F223" s="11">
        <f t="shared" si="42"/>
        <v>75</v>
      </c>
      <c r="G223" s="11">
        <f t="shared" si="42"/>
        <v>966</v>
      </c>
      <c r="H223" s="11">
        <f t="shared" si="42"/>
        <v>235</v>
      </c>
      <c r="I223" s="11">
        <f t="shared" si="42"/>
        <v>398</v>
      </c>
      <c r="J223" s="11">
        <f t="shared" si="42"/>
        <v>200</v>
      </c>
      <c r="K223" s="11">
        <f t="shared" si="42"/>
        <v>195</v>
      </c>
      <c r="L223" s="74">
        <f t="shared" si="42"/>
        <v>4743</v>
      </c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</row>
    <row r="224" spans="1:25" s="13" customFormat="1" ht="15">
      <c r="A224" s="16" t="s">
        <v>19</v>
      </c>
      <c r="B224" s="17">
        <f>SUM(B221:B223)</f>
        <v>4731</v>
      </c>
      <c r="C224" s="17">
        <f aca="true" t="shared" si="43" ref="C224:L224">SUM(C221:C223)</f>
        <v>698</v>
      </c>
      <c r="D224" s="17">
        <f t="shared" si="43"/>
        <v>425</v>
      </c>
      <c r="E224" s="17">
        <f t="shared" si="43"/>
        <v>190</v>
      </c>
      <c r="F224" s="17">
        <f t="shared" si="43"/>
        <v>182</v>
      </c>
      <c r="G224" s="17">
        <f t="shared" si="43"/>
        <v>2170</v>
      </c>
      <c r="H224" s="17">
        <f t="shared" si="43"/>
        <v>885</v>
      </c>
      <c r="I224" s="17">
        <f t="shared" si="43"/>
        <v>1193</v>
      </c>
      <c r="J224" s="17">
        <f t="shared" si="43"/>
        <v>606</v>
      </c>
      <c r="K224" s="17">
        <f t="shared" si="43"/>
        <v>413</v>
      </c>
      <c r="L224" s="17">
        <f t="shared" si="43"/>
        <v>11493</v>
      </c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</row>
    <row r="225" spans="1:25" s="13" customFormat="1" ht="15">
      <c r="A225" s="28" t="s">
        <v>20</v>
      </c>
      <c r="B225" s="29">
        <f>B224+B220+B216+B212</f>
        <v>23300</v>
      </c>
      <c r="C225" s="29">
        <f aca="true" t="shared" si="44" ref="C225:L225">C224+C220+C216+C212</f>
        <v>3078</v>
      </c>
      <c r="D225" s="29">
        <f t="shared" si="44"/>
        <v>1720</v>
      </c>
      <c r="E225" s="29">
        <f t="shared" si="44"/>
        <v>1073</v>
      </c>
      <c r="F225" s="29">
        <f t="shared" si="44"/>
        <v>506</v>
      </c>
      <c r="G225" s="29">
        <f t="shared" si="44"/>
        <v>9656</v>
      </c>
      <c r="H225" s="29">
        <f t="shared" si="44"/>
        <v>4921</v>
      </c>
      <c r="I225" s="29">
        <f t="shared" si="44"/>
        <v>5526</v>
      </c>
      <c r="J225" s="29">
        <f t="shared" si="44"/>
        <v>2605</v>
      </c>
      <c r="K225" s="29">
        <f t="shared" si="44"/>
        <v>1839</v>
      </c>
      <c r="L225" s="29">
        <f t="shared" si="44"/>
        <v>54224</v>
      </c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</row>
    <row r="226" spans="2:25" s="13" customFormat="1" ht="15">
      <c r="B226" s="67"/>
      <c r="C226" s="67"/>
      <c r="D226" s="67"/>
      <c r="E226" s="67"/>
      <c r="F226" s="67"/>
      <c r="G226" s="67"/>
      <c r="H226" s="67"/>
      <c r="I226" s="67"/>
      <c r="J226" s="67"/>
      <c r="K226" s="67"/>
      <c r="L226" s="67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</row>
    <row r="227" spans="2:25" s="13" customFormat="1" ht="15">
      <c r="B227" s="67"/>
      <c r="C227" s="67"/>
      <c r="D227" s="67"/>
      <c r="E227" s="67"/>
      <c r="F227" s="67"/>
      <c r="G227" s="67"/>
      <c r="H227" s="67"/>
      <c r="I227" s="67"/>
      <c r="J227" s="67"/>
      <c r="K227" s="67"/>
      <c r="L227" s="67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</row>
    <row r="228" spans="7:25" s="13" customFormat="1" ht="15">
      <c r="G228" s="68"/>
      <c r="H228" s="63"/>
      <c r="I228" s="63"/>
      <c r="J228" s="63"/>
      <c r="K228" s="51"/>
      <c r="L228" s="51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</row>
    <row r="229" spans="1:256" s="57" customFormat="1" ht="20.25">
      <c r="A229" s="131" t="s">
        <v>43</v>
      </c>
      <c r="B229" s="132"/>
      <c r="C229" s="132"/>
      <c r="D229" s="132"/>
      <c r="E229" s="132"/>
      <c r="F229" s="132"/>
      <c r="G229" s="132"/>
      <c r="H229" s="132"/>
      <c r="I229" s="132"/>
      <c r="J229" s="132"/>
      <c r="K229" s="132"/>
      <c r="L229" s="133"/>
      <c r="M229" s="15"/>
      <c r="N229" s="15"/>
      <c r="O229" s="15"/>
      <c r="P229" s="15"/>
      <c r="Q229" s="135"/>
      <c r="R229" s="135"/>
      <c r="S229" s="135"/>
      <c r="T229" s="135"/>
      <c r="U229" s="135"/>
      <c r="V229" s="135"/>
      <c r="W229" s="135"/>
      <c r="X229" s="135"/>
      <c r="Y229" s="135"/>
      <c r="Z229" s="135"/>
      <c r="AA229" s="135"/>
      <c r="AB229" s="135"/>
      <c r="AC229" s="135"/>
      <c r="AD229" s="135"/>
      <c r="AE229" s="135"/>
      <c r="AF229" s="135"/>
      <c r="AG229" s="135"/>
      <c r="AH229" s="135"/>
      <c r="AI229" s="135"/>
      <c r="AJ229" s="135"/>
      <c r="AK229" s="135"/>
      <c r="AL229" s="135"/>
      <c r="AM229" s="135"/>
      <c r="AN229" s="135"/>
      <c r="AO229" s="135"/>
      <c r="AP229" s="135"/>
      <c r="AQ229" s="135"/>
      <c r="AR229" s="135"/>
      <c r="AS229" s="135"/>
      <c r="AT229" s="135"/>
      <c r="AU229" s="135"/>
      <c r="AV229" s="135"/>
      <c r="AW229" s="135"/>
      <c r="AX229" s="135"/>
      <c r="AY229" s="135"/>
      <c r="AZ229" s="135"/>
      <c r="BA229" s="135"/>
      <c r="BB229" s="135"/>
      <c r="BC229" s="135"/>
      <c r="BD229" s="135"/>
      <c r="BE229" s="135"/>
      <c r="BF229" s="135"/>
      <c r="BG229" s="135"/>
      <c r="BH229" s="135"/>
      <c r="BI229" s="135"/>
      <c r="BJ229" s="135"/>
      <c r="BK229" s="135"/>
      <c r="BL229" s="135"/>
      <c r="BM229" s="135"/>
      <c r="BN229" s="135"/>
      <c r="BO229" s="135"/>
      <c r="BP229" s="135"/>
      <c r="BQ229" s="135"/>
      <c r="BR229" s="135"/>
      <c r="BS229" s="135"/>
      <c r="BT229" s="135"/>
      <c r="BU229" s="135"/>
      <c r="BV229" s="135"/>
      <c r="BW229" s="135"/>
      <c r="BX229" s="135"/>
      <c r="BY229" s="135"/>
      <c r="BZ229" s="135"/>
      <c r="CA229" s="135"/>
      <c r="CB229" s="135"/>
      <c r="CC229" s="135"/>
      <c r="CD229" s="135"/>
      <c r="CE229" s="135"/>
      <c r="CF229" s="135"/>
      <c r="CG229" s="135"/>
      <c r="CH229" s="135"/>
      <c r="CI229" s="135"/>
      <c r="CJ229" s="135"/>
      <c r="CK229" s="135"/>
      <c r="CL229" s="135"/>
      <c r="CM229" s="135"/>
      <c r="CN229" s="135"/>
      <c r="CO229" s="135"/>
      <c r="CP229" s="135"/>
      <c r="CQ229" s="135"/>
      <c r="CR229" s="135"/>
      <c r="CS229" s="135"/>
      <c r="CT229" s="135"/>
      <c r="CU229" s="135"/>
      <c r="CV229" s="135"/>
      <c r="CW229" s="135"/>
      <c r="CX229" s="135"/>
      <c r="CY229" s="135"/>
      <c r="CZ229" s="135"/>
      <c r="DA229" s="135"/>
      <c r="DB229" s="135"/>
      <c r="DC229" s="135"/>
      <c r="DD229" s="135"/>
      <c r="DE229" s="135"/>
      <c r="DF229" s="135"/>
      <c r="DG229" s="135"/>
      <c r="DH229" s="135"/>
      <c r="DI229" s="135"/>
      <c r="DJ229" s="135"/>
      <c r="DK229" s="135"/>
      <c r="DL229" s="135"/>
      <c r="DM229" s="135"/>
      <c r="DN229" s="135"/>
      <c r="DO229" s="135"/>
      <c r="DP229" s="135"/>
      <c r="DQ229" s="135"/>
      <c r="DR229" s="135"/>
      <c r="DS229" s="135"/>
      <c r="DT229" s="135"/>
      <c r="DU229" s="135"/>
      <c r="DV229" s="135"/>
      <c r="DW229" s="135"/>
      <c r="DX229" s="135"/>
      <c r="DY229" s="135"/>
      <c r="DZ229" s="135"/>
      <c r="EA229" s="135"/>
      <c r="EB229" s="135"/>
      <c r="EC229" s="135"/>
      <c r="ED229" s="135"/>
      <c r="EE229" s="135"/>
      <c r="EF229" s="135"/>
      <c r="EG229" s="135"/>
      <c r="EH229" s="135"/>
      <c r="EI229" s="135"/>
      <c r="EJ229" s="135"/>
      <c r="EK229" s="135"/>
      <c r="EL229" s="135"/>
      <c r="EM229" s="135"/>
      <c r="EN229" s="135"/>
      <c r="EO229" s="135"/>
      <c r="EP229" s="135"/>
      <c r="EQ229" s="135"/>
      <c r="ER229" s="135"/>
      <c r="ES229" s="135"/>
      <c r="ET229" s="135"/>
      <c r="EU229" s="135"/>
      <c r="EV229" s="135"/>
      <c r="EW229" s="135"/>
      <c r="EX229" s="135"/>
      <c r="EY229" s="135"/>
      <c r="EZ229" s="135"/>
      <c r="FA229" s="135"/>
      <c r="FB229" s="135"/>
      <c r="FC229" s="135"/>
      <c r="FD229" s="135"/>
      <c r="FE229" s="135"/>
      <c r="FF229" s="135"/>
      <c r="FG229" s="135"/>
      <c r="FH229" s="135"/>
      <c r="FI229" s="135"/>
      <c r="FJ229" s="135"/>
      <c r="FK229" s="135"/>
      <c r="FL229" s="135"/>
      <c r="FM229" s="135"/>
      <c r="FN229" s="135"/>
      <c r="FO229" s="135"/>
      <c r="FP229" s="135"/>
      <c r="FQ229" s="135"/>
      <c r="FR229" s="135"/>
      <c r="FS229" s="135"/>
      <c r="FT229" s="135"/>
      <c r="FU229" s="135"/>
      <c r="FV229" s="135"/>
      <c r="FW229" s="135"/>
      <c r="FX229" s="135"/>
      <c r="FY229" s="135"/>
      <c r="FZ229" s="135"/>
      <c r="GA229" s="135"/>
      <c r="GB229" s="135"/>
      <c r="GC229" s="135"/>
      <c r="GD229" s="135"/>
      <c r="GE229" s="135"/>
      <c r="GF229" s="135"/>
      <c r="GG229" s="135"/>
      <c r="GH229" s="135"/>
      <c r="GI229" s="135"/>
      <c r="GJ229" s="135"/>
      <c r="GK229" s="135"/>
      <c r="GL229" s="135"/>
      <c r="GM229" s="135"/>
      <c r="GN229" s="135"/>
      <c r="GO229" s="135"/>
      <c r="GP229" s="135"/>
      <c r="GQ229" s="135"/>
      <c r="GR229" s="135"/>
      <c r="GS229" s="135"/>
      <c r="GT229" s="135"/>
      <c r="GU229" s="135"/>
      <c r="GV229" s="135"/>
      <c r="GW229" s="135"/>
      <c r="GX229" s="135"/>
      <c r="GY229" s="135"/>
      <c r="GZ229" s="135"/>
      <c r="HA229" s="135"/>
      <c r="HB229" s="135"/>
      <c r="HC229" s="135"/>
      <c r="HD229" s="135"/>
      <c r="HE229" s="135"/>
      <c r="HF229" s="135"/>
      <c r="HG229" s="135"/>
      <c r="HH229" s="135"/>
      <c r="HI229" s="135"/>
      <c r="HJ229" s="135"/>
      <c r="HK229" s="135"/>
      <c r="HL229" s="135"/>
      <c r="HM229" s="135"/>
      <c r="HN229" s="135"/>
      <c r="HO229" s="135"/>
      <c r="HP229" s="135"/>
      <c r="HQ229" s="135"/>
      <c r="HR229" s="135"/>
      <c r="HS229" s="135"/>
      <c r="HT229" s="135"/>
      <c r="HU229" s="135"/>
      <c r="HV229" s="135"/>
      <c r="HW229" s="135"/>
      <c r="HX229" s="135"/>
      <c r="HY229" s="135"/>
      <c r="HZ229" s="135"/>
      <c r="IA229" s="135"/>
      <c r="IB229" s="135"/>
      <c r="IC229" s="135"/>
      <c r="ID229" s="135"/>
      <c r="IE229" s="135"/>
      <c r="IF229" s="135"/>
      <c r="IG229" s="135"/>
      <c r="IH229" s="135"/>
      <c r="II229" s="135"/>
      <c r="IJ229" s="135"/>
      <c r="IK229" s="135"/>
      <c r="IL229" s="135"/>
      <c r="IM229" s="135"/>
      <c r="IN229" s="135"/>
      <c r="IO229" s="135"/>
      <c r="IP229" s="135"/>
      <c r="IQ229" s="135"/>
      <c r="IR229" s="135"/>
      <c r="IS229" s="135"/>
      <c r="IT229" s="135"/>
      <c r="IU229" s="135"/>
      <c r="IV229" s="135"/>
    </row>
    <row r="230" spans="1:25" s="13" customFormat="1" ht="15">
      <c r="A230" s="34" t="s">
        <v>22</v>
      </c>
      <c r="B230" s="4" t="s">
        <v>27</v>
      </c>
      <c r="C230" s="4" t="s">
        <v>28</v>
      </c>
      <c r="D230" s="4" t="s">
        <v>29</v>
      </c>
      <c r="E230" s="4" t="s">
        <v>30</v>
      </c>
      <c r="F230" s="4" t="s">
        <v>31</v>
      </c>
      <c r="G230" s="4" t="s">
        <v>32</v>
      </c>
      <c r="H230" s="4" t="s">
        <v>33</v>
      </c>
      <c r="I230" s="4" t="s">
        <v>34</v>
      </c>
      <c r="J230" s="4" t="s">
        <v>35</v>
      </c>
      <c r="K230" s="4" t="s">
        <v>36</v>
      </c>
      <c r="L230" s="4" t="s">
        <v>37</v>
      </c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</row>
    <row r="231" spans="1:25" s="13" customFormat="1" ht="15">
      <c r="A231" s="3" t="s">
        <v>4</v>
      </c>
      <c r="B231" s="76">
        <f>(B168-B107)/B107</f>
        <v>-0.21328344246959777</v>
      </c>
      <c r="C231" s="76">
        <f aca="true" t="shared" si="45" ref="C231:L231">(C168-C107)/C107</f>
        <v>-0.07902298850574713</v>
      </c>
      <c r="D231" s="76">
        <f t="shared" si="45"/>
        <v>-0.2785714285714286</v>
      </c>
      <c r="E231" s="76">
        <f t="shared" si="45"/>
        <v>0.23170731707317074</v>
      </c>
      <c r="F231" s="76">
        <f t="shared" si="45"/>
        <v>-0.2962962962962963</v>
      </c>
      <c r="G231" s="76">
        <f t="shared" si="45"/>
        <v>-0.05790960451977401</v>
      </c>
      <c r="H231" s="76">
        <f t="shared" si="45"/>
        <v>-0.1687170474516696</v>
      </c>
      <c r="I231" s="76">
        <f t="shared" si="45"/>
        <v>-0.0847457627118644</v>
      </c>
      <c r="J231" s="76">
        <f t="shared" si="45"/>
        <v>-0.2769058295964126</v>
      </c>
      <c r="K231" s="76">
        <f t="shared" si="45"/>
        <v>-0.3922480620155039</v>
      </c>
      <c r="L231" s="76">
        <f t="shared" si="45"/>
        <v>-0.18425745784695202</v>
      </c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</row>
    <row r="232" spans="1:25" s="13" customFormat="1" ht="15">
      <c r="A232" s="3" t="s">
        <v>5</v>
      </c>
      <c r="B232" s="76">
        <f aca="true" t="shared" si="46" ref="B232:L235">(B169-B108)/B108</f>
        <v>-0.2626102037866744</v>
      </c>
      <c r="C232" s="76">
        <f t="shared" si="46"/>
        <v>-0.038461538461538464</v>
      </c>
      <c r="D232" s="76">
        <f t="shared" si="46"/>
        <v>-0.23633156966490299</v>
      </c>
      <c r="E232" s="76">
        <f t="shared" si="46"/>
        <v>0.05439330543933055</v>
      </c>
      <c r="F232" s="76">
        <f t="shared" si="46"/>
        <v>-0.3037974683544304</v>
      </c>
      <c r="G232" s="76">
        <f t="shared" si="46"/>
        <v>-0.0729559748427673</v>
      </c>
      <c r="H232" s="76">
        <f t="shared" si="46"/>
        <v>-0.1317157712305026</v>
      </c>
      <c r="I232" s="76">
        <f t="shared" si="46"/>
        <v>-0.1702127659574468</v>
      </c>
      <c r="J232" s="76">
        <f t="shared" si="46"/>
        <v>-0.1352154531946508</v>
      </c>
      <c r="K232" s="76">
        <f t="shared" si="46"/>
        <v>-0.25116279069767444</v>
      </c>
      <c r="L232" s="76">
        <f t="shared" si="46"/>
        <v>-0.20041437564746195</v>
      </c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</row>
    <row r="233" spans="1:25" s="13" customFormat="1" ht="15">
      <c r="A233" s="3" t="s">
        <v>6</v>
      </c>
      <c r="B233" s="76">
        <f t="shared" si="46"/>
        <v>-0.22697616060225848</v>
      </c>
      <c r="C233" s="76">
        <f t="shared" si="46"/>
        <v>-0.11163895486935867</v>
      </c>
      <c r="D233" s="76">
        <f t="shared" si="46"/>
        <v>-0.41743119266055045</v>
      </c>
      <c r="E233" s="76">
        <f t="shared" si="46"/>
        <v>-0.2783882783882784</v>
      </c>
      <c r="F233" s="76">
        <f t="shared" si="46"/>
        <v>-0.19883040935672514</v>
      </c>
      <c r="G233" s="76">
        <f t="shared" si="46"/>
        <v>-0.24853645556146886</v>
      </c>
      <c r="H233" s="76">
        <f t="shared" si="46"/>
        <v>-0.2287878787878788</v>
      </c>
      <c r="I233" s="76">
        <f t="shared" si="46"/>
        <v>-0.1406025824964132</v>
      </c>
      <c r="J233" s="76">
        <f t="shared" si="46"/>
        <v>-0.4028595458368377</v>
      </c>
      <c r="K233" s="76">
        <f t="shared" si="46"/>
        <v>-0.2436548223350254</v>
      </c>
      <c r="L233" s="76">
        <f t="shared" si="46"/>
        <v>-0.24285423314549529</v>
      </c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</row>
    <row r="234" spans="1:25" s="1" customFormat="1" ht="14.25">
      <c r="A234" s="16" t="s">
        <v>7</v>
      </c>
      <c r="B234" s="77">
        <f>(B171-B110)/B110</f>
        <v>-0.23442707599868562</v>
      </c>
      <c r="C234" s="77">
        <f t="shared" si="46"/>
        <v>-0.07904245709123758</v>
      </c>
      <c r="D234" s="77">
        <f t="shared" si="46"/>
        <v>-0.31611454239191467</v>
      </c>
      <c r="E234" s="77">
        <f t="shared" si="46"/>
        <v>0.015476190476190477</v>
      </c>
      <c r="F234" s="77">
        <f t="shared" si="46"/>
        <v>-0.25139664804469275</v>
      </c>
      <c r="G234" s="77">
        <f t="shared" si="46"/>
        <v>-0.13613101330603888</v>
      </c>
      <c r="H234" s="77">
        <f t="shared" si="46"/>
        <v>-0.1788482834994463</v>
      </c>
      <c r="I234" s="77">
        <f t="shared" si="46"/>
        <v>-0.13339382940108893</v>
      </c>
      <c r="J234" s="77">
        <f t="shared" si="46"/>
        <v>-0.29665940450254175</v>
      </c>
      <c r="K234" s="77">
        <f t="shared" si="46"/>
        <v>-0.31109598366235536</v>
      </c>
      <c r="L234" s="77">
        <f t="shared" si="46"/>
        <v>-0.21116272025041652</v>
      </c>
      <c r="M234" s="78"/>
      <c r="N234" s="78"/>
      <c r="O234" s="78"/>
      <c r="P234" s="78"/>
      <c r="Q234" s="78"/>
      <c r="R234" s="78"/>
      <c r="S234" s="78"/>
      <c r="T234" s="78"/>
      <c r="U234" s="78"/>
      <c r="V234" s="78"/>
      <c r="W234" s="78"/>
      <c r="X234" s="78"/>
      <c r="Y234" s="78"/>
    </row>
    <row r="235" spans="1:25" s="13" customFormat="1" ht="15">
      <c r="A235" s="3" t="s">
        <v>8</v>
      </c>
      <c r="B235" s="76">
        <f>(B172-B111)/B111</f>
        <v>-0.1357972840543189</v>
      </c>
      <c r="C235" s="76">
        <f t="shared" si="46"/>
        <v>0.29930394431554525</v>
      </c>
      <c r="D235" s="76">
        <f t="shared" si="46"/>
        <v>-0.0600375234521576</v>
      </c>
      <c r="E235" s="76">
        <f t="shared" si="46"/>
        <v>-0.2457627118644068</v>
      </c>
      <c r="F235" s="76">
        <f t="shared" si="46"/>
        <v>-0.19387755102040816</v>
      </c>
      <c r="G235" s="76">
        <f t="shared" si="46"/>
        <v>-0.13070378963650425</v>
      </c>
      <c r="H235" s="76">
        <f>(H172-H111)/H111</f>
        <v>0.6944444444444444</v>
      </c>
      <c r="I235" s="76">
        <f t="shared" si="46"/>
        <v>0.23871906841339155</v>
      </c>
      <c r="J235" s="76">
        <f t="shared" si="46"/>
        <v>0.2085048010973937</v>
      </c>
      <c r="K235" s="76">
        <f t="shared" si="46"/>
        <v>0.0868421052631579</v>
      </c>
      <c r="L235" s="76">
        <f t="shared" si="46"/>
        <v>-0.037089514919153195</v>
      </c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</row>
    <row r="236" spans="1:25" s="13" customFormat="1" ht="15">
      <c r="A236" s="3" t="s">
        <v>9</v>
      </c>
      <c r="B236" s="76">
        <f aca="true" t="shared" si="47" ref="B236:L239">(B173-B112)/B112</f>
        <v>-0.27681263460157934</v>
      </c>
      <c r="C236" s="76">
        <f t="shared" si="47"/>
        <v>-0.24921135646687698</v>
      </c>
      <c r="D236" s="76">
        <f t="shared" si="47"/>
        <v>-0.0936768149882904</v>
      </c>
      <c r="E236" s="76">
        <f t="shared" si="47"/>
        <v>-0.09848484848484848</v>
      </c>
      <c r="F236" s="76">
        <f t="shared" si="47"/>
        <v>-0.5520833333333334</v>
      </c>
      <c r="G236" s="76">
        <f t="shared" si="47"/>
        <v>-0.22420480993017844</v>
      </c>
      <c r="H236" s="76">
        <f t="shared" si="47"/>
        <v>-0.19389110225763612</v>
      </c>
      <c r="I236" s="76">
        <f t="shared" si="47"/>
        <v>-0.24067796610169492</v>
      </c>
      <c r="J236" s="76">
        <f t="shared" si="47"/>
        <v>-0.2424969987995198</v>
      </c>
      <c r="K236" s="76">
        <f t="shared" si="47"/>
        <v>-0.3623529411764706</v>
      </c>
      <c r="L236" s="76">
        <f t="shared" si="47"/>
        <v>-0.2571357861738987</v>
      </c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</row>
    <row r="237" spans="1:25" s="13" customFormat="1" ht="15">
      <c r="A237" s="3" t="s">
        <v>10</v>
      </c>
      <c r="B237" s="76">
        <f t="shared" si="47"/>
        <v>-0.11767764298093587</v>
      </c>
      <c r="C237" s="76">
        <f t="shared" si="47"/>
        <v>0.05660377358490566</v>
      </c>
      <c r="D237" s="76">
        <f t="shared" si="47"/>
        <v>-0.3873684210526316</v>
      </c>
      <c r="E237" s="76">
        <f t="shared" si="47"/>
        <v>0.4375</v>
      </c>
      <c r="F237" s="76">
        <f t="shared" si="47"/>
        <v>2.215686274509804</v>
      </c>
      <c r="G237" s="76">
        <f t="shared" si="47"/>
        <v>-0.3303964757709251</v>
      </c>
      <c r="H237" s="76">
        <f t="shared" si="47"/>
        <v>0.24521072796934865</v>
      </c>
      <c r="I237" s="76">
        <f t="shared" si="47"/>
        <v>-0.14409937888198757</v>
      </c>
      <c r="J237" s="76">
        <f t="shared" si="47"/>
        <v>-0.18823529411764706</v>
      </c>
      <c r="K237" s="76">
        <f t="shared" si="47"/>
        <v>-0.24509803921568626</v>
      </c>
      <c r="L237" s="76">
        <f t="shared" si="47"/>
        <v>-0.12017552607958512</v>
      </c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</row>
    <row r="238" spans="1:25" s="1" customFormat="1" ht="14.25">
      <c r="A238" s="16" t="s">
        <v>11</v>
      </c>
      <c r="B238" s="77">
        <f t="shared" si="47"/>
        <v>-0.17994768085320456</v>
      </c>
      <c r="C238" s="77">
        <f t="shared" si="47"/>
        <v>0.06458333333333334</v>
      </c>
      <c r="D238" s="77">
        <f t="shared" si="47"/>
        <v>-0.178397212543554</v>
      </c>
      <c r="E238" s="77">
        <f t="shared" si="47"/>
        <v>-0.03024193548387097</v>
      </c>
      <c r="F238" s="77">
        <f t="shared" si="47"/>
        <v>0.1673469387755102</v>
      </c>
      <c r="G238" s="77">
        <f t="shared" si="47"/>
        <v>-0.2171919770773639</v>
      </c>
      <c r="H238" s="77">
        <f t="shared" si="47"/>
        <v>0.17613310384394723</v>
      </c>
      <c r="I238" s="77">
        <f t="shared" si="47"/>
        <v>-0.06941522928060581</v>
      </c>
      <c r="J238" s="77">
        <f t="shared" si="47"/>
        <v>-0.08706467661691543</v>
      </c>
      <c r="K238" s="77">
        <f t="shared" si="47"/>
        <v>-0.17641764176417643</v>
      </c>
      <c r="L238" s="77">
        <f t="shared" si="47"/>
        <v>-0.13960230766978066</v>
      </c>
      <c r="M238" s="78"/>
      <c r="N238" s="48"/>
      <c r="O238" s="78"/>
      <c r="P238" s="78"/>
      <c r="Q238" s="78"/>
      <c r="R238" s="78"/>
      <c r="S238" s="78"/>
      <c r="T238" s="78"/>
      <c r="U238" s="78"/>
      <c r="V238" s="78"/>
      <c r="W238" s="78"/>
      <c r="X238" s="78"/>
      <c r="Y238" s="78"/>
    </row>
    <row r="239" spans="1:25" s="13" customFormat="1" ht="15">
      <c r="A239" s="3" t="s">
        <v>12</v>
      </c>
      <c r="B239" s="76">
        <f>(B176-B115)/B115</f>
        <v>-0.041946845981428116</v>
      </c>
      <c r="C239" s="76">
        <f t="shared" si="47"/>
        <v>-0.043333333333333335</v>
      </c>
      <c r="D239" s="76">
        <f t="shared" si="47"/>
        <v>-0.18339100346020762</v>
      </c>
      <c r="E239" s="76">
        <f t="shared" si="47"/>
        <v>-0.33796296296296297</v>
      </c>
      <c r="F239" s="76">
        <f t="shared" si="47"/>
        <v>-0.3333333333333333</v>
      </c>
      <c r="G239" s="76">
        <f t="shared" si="47"/>
        <v>-0.036101083032490974</v>
      </c>
      <c r="H239" s="76">
        <f t="shared" si="47"/>
        <v>0.19739952718676124</v>
      </c>
      <c r="I239" s="76">
        <f t="shared" si="47"/>
        <v>-0.12070484581497798</v>
      </c>
      <c r="J239" s="76">
        <f t="shared" si="47"/>
        <v>-0.16369636963696368</v>
      </c>
      <c r="K239" s="76">
        <f t="shared" si="47"/>
        <v>-0.2821917808219178</v>
      </c>
      <c r="L239" s="76">
        <f t="shared" si="47"/>
        <v>-0.06757193663110249</v>
      </c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</row>
    <row r="240" spans="1:25" s="13" customFormat="1" ht="15">
      <c r="A240" s="3" t="s">
        <v>13</v>
      </c>
      <c r="B240" s="76">
        <f aca="true" t="shared" si="48" ref="B240:L243">(B177-B116)/B116</f>
        <v>-0.2678432893716059</v>
      </c>
      <c r="C240" s="76">
        <f t="shared" si="48"/>
        <v>-0.22435897435897437</v>
      </c>
      <c r="D240" s="76">
        <f t="shared" si="48"/>
        <v>-0.18552036199095023</v>
      </c>
      <c r="E240" s="76">
        <f t="shared" si="48"/>
        <v>-0.21963394342762063</v>
      </c>
      <c r="F240" s="76">
        <f t="shared" si="48"/>
        <v>-0.2786885245901639</v>
      </c>
      <c r="G240" s="76">
        <f t="shared" si="48"/>
        <v>0.023870417732310314</v>
      </c>
      <c r="H240" s="76">
        <f t="shared" si="48"/>
        <v>-0.13966101694915253</v>
      </c>
      <c r="I240" s="76">
        <f t="shared" si="48"/>
        <v>-0.03043170559094126</v>
      </c>
      <c r="J240" s="76">
        <f t="shared" si="48"/>
        <v>-0.2065888812628689</v>
      </c>
      <c r="K240" s="76">
        <f t="shared" si="48"/>
        <v>-0.5263157894736842</v>
      </c>
      <c r="L240" s="76">
        <f t="shared" si="48"/>
        <v>-0.19379597057882955</v>
      </c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</row>
    <row r="241" spans="1:25" s="13" customFormat="1" ht="15">
      <c r="A241" s="3" t="s">
        <v>14</v>
      </c>
      <c r="B241" s="76">
        <f t="shared" si="48"/>
        <v>0.040172166427546625</v>
      </c>
      <c r="C241" s="76">
        <f t="shared" si="48"/>
        <v>0.8099173553719008</v>
      </c>
      <c r="D241" s="76">
        <f t="shared" si="48"/>
        <v>-0.17903930131004367</v>
      </c>
      <c r="E241" s="76">
        <f t="shared" si="48"/>
        <v>0.06451612903225806</v>
      </c>
      <c r="F241" s="76">
        <f t="shared" si="48"/>
        <v>-0.047619047619047616</v>
      </c>
      <c r="G241" s="76">
        <f t="shared" si="48"/>
        <v>-0.23440860215053763</v>
      </c>
      <c r="H241" s="76">
        <f t="shared" si="48"/>
        <v>-0.09065934065934066</v>
      </c>
      <c r="I241" s="76">
        <f t="shared" si="48"/>
        <v>-0.12387791741472172</v>
      </c>
      <c r="J241" s="76">
        <f t="shared" si="48"/>
        <v>-0.1381294964028777</v>
      </c>
      <c r="K241" s="76">
        <f t="shared" si="48"/>
        <v>-0.2681564245810056</v>
      </c>
      <c r="L241" s="76">
        <f t="shared" si="48"/>
        <v>-0.05941814595660749</v>
      </c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</row>
    <row r="242" spans="1:25" s="1" customFormat="1" ht="14.25">
      <c r="A242" s="16" t="s">
        <v>15</v>
      </c>
      <c r="B242" s="77">
        <f t="shared" si="48"/>
        <v>-0.12402313222882151</v>
      </c>
      <c r="C242" s="77">
        <f t="shared" si="48"/>
        <v>0.020463847203274217</v>
      </c>
      <c r="D242" s="77">
        <f t="shared" si="48"/>
        <v>-0.1833466773418735</v>
      </c>
      <c r="E242" s="77">
        <f t="shared" si="48"/>
        <v>-0.23938679245283018</v>
      </c>
      <c r="F242" s="77">
        <f t="shared" si="48"/>
        <v>-0.2689655172413793</v>
      </c>
      <c r="G242" s="77">
        <f t="shared" si="48"/>
        <v>-0.04406409322651129</v>
      </c>
      <c r="H242" s="77">
        <f t="shared" si="48"/>
        <v>-0.026815642458100558</v>
      </c>
      <c r="I242" s="77">
        <f t="shared" si="48"/>
        <v>-0.08019323671497584</v>
      </c>
      <c r="J242" s="77">
        <f t="shared" si="48"/>
        <v>-0.17589310062721572</v>
      </c>
      <c r="K242" s="77">
        <f t="shared" si="48"/>
        <v>-0.38565488565488565</v>
      </c>
      <c r="L242" s="77">
        <f t="shared" si="48"/>
        <v>-0.12099115288913465</v>
      </c>
      <c r="M242" s="78"/>
      <c r="N242" s="78"/>
      <c r="O242" s="78"/>
      <c r="P242" s="78"/>
      <c r="Q242" s="78"/>
      <c r="R242" s="78"/>
      <c r="S242" s="78"/>
      <c r="T242" s="78"/>
      <c r="U242" s="78"/>
      <c r="V242" s="78"/>
      <c r="W242" s="78"/>
      <c r="X242" s="78"/>
      <c r="Y242" s="78"/>
    </row>
    <row r="243" spans="1:25" s="13" customFormat="1" ht="15">
      <c r="A243" s="3" t="s">
        <v>16</v>
      </c>
      <c r="B243" s="76">
        <f>(B180-B119)/B119</f>
        <v>0.4358543417366947</v>
      </c>
      <c r="C243" s="76">
        <f t="shared" si="48"/>
        <v>0.11320754716981132</v>
      </c>
      <c r="D243" s="76">
        <f t="shared" si="48"/>
        <v>0.1524163568773234</v>
      </c>
      <c r="E243" s="76">
        <f t="shared" si="48"/>
        <v>0.23076923076923078</v>
      </c>
      <c r="F243" s="76">
        <f t="shared" si="48"/>
        <v>-0.058823529411764705</v>
      </c>
      <c r="G243" s="76">
        <f t="shared" si="48"/>
        <v>-0.06446991404011461</v>
      </c>
      <c r="H243" s="76">
        <f t="shared" si="48"/>
        <v>0.03512014787430684</v>
      </c>
      <c r="I243" s="76">
        <f t="shared" si="48"/>
        <v>0.058992805755395686</v>
      </c>
      <c r="J243" s="76">
        <f t="shared" si="48"/>
        <v>0.2466765140324963</v>
      </c>
      <c r="K243" s="76">
        <f t="shared" si="48"/>
        <v>-0.3333333333333333</v>
      </c>
      <c r="L243" s="76">
        <f t="shared" si="48"/>
        <v>0.17815870570107858</v>
      </c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</row>
    <row r="244" spans="1:25" s="13" customFormat="1" ht="15">
      <c r="A244" s="3" t="s">
        <v>17</v>
      </c>
      <c r="B244" s="76">
        <f aca="true" t="shared" si="49" ref="B244:L247">(B181-B120)/B120</f>
        <v>-0.055509868421052634</v>
      </c>
      <c r="C244" s="76">
        <f t="shared" si="49"/>
        <v>0.1859903381642512</v>
      </c>
      <c r="D244" s="76">
        <f t="shared" si="49"/>
        <v>-0.10426540284360189</v>
      </c>
      <c r="E244" s="76">
        <f t="shared" si="49"/>
        <v>0.20430107526881722</v>
      </c>
      <c r="F244" s="76">
        <f t="shared" si="49"/>
        <v>-0.25190839694656486</v>
      </c>
      <c r="G244" s="76">
        <f t="shared" si="49"/>
        <v>-0.207953603976802</v>
      </c>
      <c r="H244" s="76">
        <f t="shared" si="49"/>
        <v>-0.36323529411764705</v>
      </c>
      <c r="I244" s="76">
        <f t="shared" si="49"/>
        <v>-0.25872093023255816</v>
      </c>
      <c r="J244" s="76">
        <f t="shared" si="49"/>
        <v>-0.09125964010282776</v>
      </c>
      <c r="K244" s="76">
        <f t="shared" si="49"/>
        <v>-0.19011406844106463</v>
      </c>
      <c r="L244" s="76">
        <f t="shared" si="49"/>
        <v>-0.10985324947589098</v>
      </c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</row>
    <row r="245" spans="1:25" s="13" customFormat="1" ht="15">
      <c r="A245" s="3" t="s">
        <v>18</v>
      </c>
      <c r="B245" s="76">
        <f t="shared" si="49"/>
        <v>0.2538220305762446</v>
      </c>
      <c r="C245" s="76">
        <f t="shared" si="49"/>
        <v>0.29183673469387755</v>
      </c>
      <c r="D245" s="76">
        <f t="shared" si="49"/>
        <v>-0.020905923344947737</v>
      </c>
      <c r="E245" s="76">
        <f t="shared" si="49"/>
        <v>0.05220883534136546</v>
      </c>
      <c r="F245" s="76">
        <f t="shared" si="49"/>
        <v>0.7605633802816901</v>
      </c>
      <c r="G245" s="76">
        <f t="shared" si="49"/>
        <v>-0.025098039215686273</v>
      </c>
      <c r="H245" s="76">
        <f t="shared" si="49"/>
        <v>-0.3</v>
      </c>
      <c r="I245" s="76">
        <f t="shared" si="49"/>
        <v>0.004491017964071856</v>
      </c>
      <c r="J245" s="76">
        <f t="shared" si="49"/>
        <v>-0.1866235167206041</v>
      </c>
      <c r="K245" s="76">
        <f t="shared" si="49"/>
        <v>-0.19444444444444445</v>
      </c>
      <c r="L245" s="76">
        <f t="shared" si="49"/>
        <v>0.09681748466257668</v>
      </c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</row>
    <row r="246" spans="1:25" s="1" customFormat="1" ht="14.25">
      <c r="A246" s="16" t="s">
        <v>19</v>
      </c>
      <c r="B246" s="77">
        <f t="shared" si="49"/>
        <v>0.15343375031912176</v>
      </c>
      <c r="C246" s="77">
        <f t="shared" si="49"/>
        <v>0.22389463781749766</v>
      </c>
      <c r="D246" s="77">
        <f t="shared" si="49"/>
        <v>-0.011857707509881422</v>
      </c>
      <c r="E246" s="77">
        <f t="shared" si="49"/>
        <v>0.10326086956521739</v>
      </c>
      <c r="F246" s="77">
        <f t="shared" si="49"/>
        <v>0.07114624505928854</v>
      </c>
      <c r="G246" s="77">
        <f t="shared" si="49"/>
        <v>-0.10314465408805032</v>
      </c>
      <c r="H246" s="77">
        <f t="shared" si="49"/>
        <v>-0.2272488164124145</v>
      </c>
      <c r="I246" s="77">
        <f t="shared" si="49"/>
        <v>-0.06533398342272062</v>
      </c>
      <c r="J246" s="77">
        <f t="shared" si="49"/>
        <v>-0.03232577665827036</v>
      </c>
      <c r="K246" s="77">
        <f t="shared" si="49"/>
        <v>-0.23578947368421052</v>
      </c>
      <c r="L246" s="77">
        <f t="shared" si="49"/>
        <v>0.035248768081386106</v>
      </c>
      <c r="M246" s="78"/>
      <c r="N246" s="78"/>
      <c r="O246" s="78"/>
      <c r="P246" s="78"/>
      <c r="Q246" s="78"/>
      <c r="R246" s="78"/>
      <c r="S246" s="78"/>
      <c r="T246" s="78"/>
      <c r="U246" s="78"/>
      <c r="V246" s="78"/>
      <c r="W246" s="78"/>
      <c r="X246" s="78"/>
      <c r="Y246" s="78"/>
    </row>
    <row r="247" spans="1:25" s="1" customFormat="1" ht="14.25">
      <c r="A247" s="28" t="s">
        <v>20</v>
      </c>
      <c r="B247" s="79">
        <f t="shared" si="49"/>
        <v>-0.12711477604673807</v>
      </c>
      <c r="C247" s="79">
        <f t="shared" si="49"/>
        <v>0.028169014084507043</v>
      </c>
      <c r="D247" s="79">
        <f t="shared" si="49"/>
        <v>-0.18551483420593368</v>
      </c>
      <c r="E247" s="79">
        <f t="shared" si="49"/>
        <v>-0.06543887147335423</v>
      </c>
      <c r="F247" s="79">
        <f t="shared" si="49"/>
        <v>-0.06993006993006994</v>
      </c>
      <c r="G247" s="79">
        <f t="shared" si="49"/>
        <v>-0.13089993706733793</v>
      </c>
      <c r="H247" s="79">
        <f t="shared" si="49"/>
        <v>-0.06392132759680394</v>
      </c>
      <c r="I247" s="79">
        <f t="shared" si="49"/>
        <v>-0.08647427339016124</v>
      </c>
      <c r="J247" s="79">
        <f t="shared" si="49"/>
        <v>-0.15595185020062416</v>
      </c>
      <c r="K247" s="79">
        <f t="shared" si="49"/>
        <v>-0.2778272484416741</v>
      </c>
      <c r="L247" s="79">
        <f>(L184-L123)/L123</f>
        <v>-0.12314935750541604</v>
      </c>
      <c r="M247" s="78"/>
      <c r="N247" s="78"/>
      <c r="O247" s="78"/>
      <c r="P247" s="78"/>
      <c r="Q247" s="78"/>
      <c r="R247" s="78"/>
      <c r="S247" s="78"/>
      <c r="T247" s="78"/>
      <c r="U247" s="78"/>
      <c r="V247" s="78"/>
      <c r="W247" s="78"/>
      <c r="X247" s="78"/>
      <c r="Y247" s="78"/>
    </row>
    <row r="248" spans="1:25" s="13" customFormat="1" ht="15">
      <c r="A248" s="24"/>
      <c r="B248" s="80"/>
      <c r="C248" s="80"/>
      <c r="D248" s="80"/>
      <c r="E248" s="80"/>
      <c r="F248" s="80"/>
      <c r="G248" s="80"/>
      <c r="H248" s="80"/>
      <c r="I248" s="80"/>
      <c r="J248" s="80"/>
      <c r="K248" s="80"/>
      <c r="L248" s="80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</row>
    <row r="249" spans="1:256" s="57" customFormat="1" ht="20.25">
      <c r="A249" s="131" t="s">
        <v>44</v>
      </c>
      <c r="B249" s="132"/>
      <c r="C249" s="132"/>
      <c r="D249" s="132"/>
      <c r="E249" s="132"/>
      <c r="F249" s="132"/>
      <c r="G249" s="132"/>
      <c r="H249" s="132"/>
      <c r="I249" s="132"/>
      <c r="J249" s="132"/>
      <c r="K249" s="132"/>
      <c r="L249" s="133"/>
      <c r="M249" s="15"/>
      <c r="N249" s="15"/>
      <c r="O249" s="15"/>
      <c r="P249" s="15"/>
      <c r="Q249" s="135"/>
      <c r="R249" s="135"/>
      <c r="S249" s="135"/>
      <c r="T249" s="135"/>
      <c r="U249" s="135"/>
      <c r="V249" s="135"/>
      <c r="W249" s="135"/>
      <c r="X249" s="135"/>
      <c r="Y249" s="135"/>
      <c r="Z249" s="135"/>
      <c r="AA249" s="135"/>
      <c r="AB249" s="135"/>
      <c r="AC249" s="135"/>
      <c r="AD249" s="135"/>
      <c r="AE249" s="135"/>
      <c r="AF249" s="135"/>
      <c r="AG249" s="135"/>
      <c r="AH249" s="135"/>
      <c r="AI249" s="135"/>
      <c r="AJ249" s="135"/>
      <c r="AK249" s="135"/>
      <c r="AL249" s="135"/>
      <c r="AM249" s="135"/>
      <c r="AN249" s="135"/>
      <c r="AO249" s="135"/>
      <c r="AP249" s="135"/>
      <c r="AQ249" s="135"/>
      <c r="AR249" s="135"/>
      <c r="AS249" s="135"/>
      <c r="AT249" s="135"/>
      <c r="AU249" s="135"/>
      <c r="AV249" s="135"/>
      <c r="AW249" s="135"/>
      <c r="AX249" s="135"/>
      <c r="AY249" s="135"/>
      <c r="AZ249" s="135"/>
      <c r="BA249" s="135"/>
      <c r="BB249" s="135"/>
      <c r="BC249" s="135"/>
      <c r="BD249" s="135"/>
      <c r="BE249" s="135"/>
      <c r="BF249" s="135"/>
      <c r="BG249" s="135"/>
      <c r="BH249" s="135"/>
      <c r="BI249" s="135"/>
      <c r="BJ249" s="135"/>
      <c r="BK249" s="135"/>
      <c r="BL249" s="135"/>
      <c r="BM249" s="135"/>
      <c r="BN249" s="135"/>
      <c r="BO249" s="135"/>
      <c r="BP249" s="135"/>
      <c r="BQ249" s="135"/>
      <c r="BR249" s="135"/>
      <c r="BS249" s="135"/>
      <c r="BT249" s="135"/>
      <c r="BU249" s="135"/>
      <c r="BV249" s="135"/>
      <c r="BW249" s="135"/>
      <c r="BX249" s="135"/>
      <c r="BY249" s="135"/>
      <c r="BZ249" s="135"/>
      <c r="CA249" s="135"/>
      <c r="CB249" s="135"/>
      <c r="CC249" s="135"/>
      <c r="CD249" s="135"/>
      <c r="CE249" s="135"/>
      <c r="CF249" s="135"/>
      <c r="CG249" s="135"/>
      <c r="CH249" s="135"/>
      <c r="CI249" s="135"/>
      <c r="CJ249" s="135"/>
      <c r="CK249" s="135"/>
      <c r="CL249" s="135"/>
      <c r="CM249" s="135"/>
      <c r="CN249" s="135"/>
      <c r="CO249" s="135"/>
      <c r="CP249" s="135"/>
      <c r="CQ249" s="135"/>
      <c r="CR249" s="135"/>
      <c r="CS249" s="135"/>
      <c r="CT249" s="135"/>
      <c r="CU249" s="135"/>
      <c r="CV249" s="135"/>
      <c r="CW249" s="135"/>
      <c r="CX249" s="135"/>
      <c r="CY249" s="135"/>
      <c r="CZ249" s="135"/>
      <c r="DA249" s="135"/>
      <c r="DB249" s="135"/>
      <c r="DC249" s="135"/>
      <c r="DD249" s="135"/>
      <c r="DE249" s="135"/>
      <c r="DF249" s="135"/>
      <c r="DG249" s="135"/>
      <c r="DH249" s="135"/>
      <c r="DI249" s="135"/>
      <c r="DJ249" s="135"/>
      <c r="DK249" s="135"/>
      <c r="DL249" s="135"/>
      <c r="DM249" s="135"/>
      <c r="DN249" s="135"/>
      <c r="DO249" s="135"/>
      <c r="DP249" s="135"/>
      <c r="DQ249" s="135"/>
      <c r="DR249" s="135"/>
      <c r="DS249" s="135"/>
      <c r="DT249" s="135"/>
      <c r="DU249" s="135"/>
      <c r="DV249" s="135"/>
      <c r="DW249" s="135"/>
      <c r="DX249" s="135"/>
      <c r="DY249" s="135"/>
      <c r="DZ249" s="135"/>
      <c r="EA249" s="135"/>
      <c r="EB249" s="135"/>
      <c r="EC249" s="135"/>
      <c r="ED249" s="135"/>
      <c r="EE249" s="135"/>
      <c r="EF249" s="135"/>
      <c r="EG249" s="135"/>
      <c r="EH249" s="135"/>
      <c r="EI249" s="135"/>
      <c r="EJ249" s="135"/>
      <c r="EK249" s="135"/>
      <c r="EL249" s="135"/>
      <c r="EM249" s="135"/>
      <c r="EN249" s="135"/>
      <c r="EO249" s="135"/>
      <c r="EP249" s="135"/>
      <c r="EQ249" s="135"/>
      <c r="ER249" s="135"/>
      <c r="ES249" s="135"/>
      <c r="ET249" s="135"/>
      <c r="EU249" s="135"/>
      <c r="EV249" s="135"/>
      <c r="EW249" s="135"/>
      <c r="EX249" s="135"/>
      <c r="EY249" s="135"/>
      <c r="EZ249" s="135"/>
      <c r="FA249" s="135"/>
      <c r="FB249" s="135"/>
      <c r="FC249" s="135"/>
      <c r="FD249" s="135"/>
      <c r="FE249" s="135"/>
      <c r="FF249" s="135"/>
      <c r="FG249" s="135"/>
      <c r="FH249" s="135"/>
      <c r="FI249" s="135"/>
      <c r="FJ249" s="135"/>
      <c r="FK249" s="135"/>
      <c r="FL249" s="135"/>
      <c r="FM249" s="135"/>
      <c r="FN249" s="135"/>
      <c r="FO249" s="135"/>
      <c r="FP249" s="135"/>
      <c r="FQ249" s="135"/>
      <c r="FR249" s="135"/>
      <c r="FS249" s="135"/>
      <c r="FT249" s="135"/>
      <c r="FU249" s="135"/>
      <c r="FV249" s="135"/>
      <c r="FW249" s="135"/>
      <c r="FX249" s="135"/>
      <c r="FY249" s="135"/>
      <c r="FZ249" s="135"/>
      <c r="GA249" s="135"/>
      <c r="GB249" s="135"/>
      <c r="GC249" s="135"/>
      <c r="GD249" s="135"/>
      <c r="GE249" s="135"/>
      <c r="GF249" s="135"/>
      <c r="GG249" s="135"/>
      <c r="GH249" s="135"/>
      <c r="GI249" s="135"/>
      <c r="GJ249" s="135"/>
      <c r="GK249" s="135"/>
      <c r="GL249" s="135"/>
      <c r="GM249" s="135"/>
      <c r="GN249" s="135"/>
      <c r="GO249" s="135"/>
      <c r="GP249" s="135"/>
      <c r="GQ249" s="135"/>
      <c r="GR249" s="135"/>
      <c r="GS249" s="135"/>
      <c r="GT249" s="135"/>
      <c r="GU249" s="135"/>
      <c r="GV249" s="135"/>
      <c r="GW249" s="135"/>
      <c r="GX249" s="135"/>
      <c r="GY249" s="135"/>
      <c r="GZ249" s="135"/>
      <c r="HA249" s="135"/>
      <c r="HB249" s="135"/>
      <c r="HC249" s="135"/>
      <c r="HD249" s="135"/>
      <c r="HE249" s="135"/>
      <c r="HF249" s="135"/>
      <c r="HG249" s="135"/>
      <c r="HH249" s="135"/>
      <c r="HI249" s="135"/>
      <c r="HJ249" s="135"/>
      <c r="HK249" s="135"/>
      <c r="HL249" s="135"/>
      <c r="HM249" s="135"/>
      <c r="HN249" s="135"/>
      <c r="HO249" s="135"/>
      <c r="HP249" s="135"/>
      <c r="HQ249" s="135"/>
      <c r="HR249" s="135"/>
      <c r="HS249" s="135"/>
      <c r="HT249" s="135"/>
      <c r="HU249" s="135"/>
      <c r="HV249" s="135"/>
      <c r="HW249" s="135"/>
      <c r="HX249" s="135"/>
      <c r="HY249" s="135"/>
      <c r="HZ249" s="135"/>
      <c r="IA249" s="135"/>
      <c r="IB249" s="135"/>
      <c r="IC249" s="135"/>
      <c r="ID249" s="135"/>
      <c r="IE249" s="135"/>
      <c r="IF249" s="135"/>
      <c r="IG249" s="135"/>
      <c r="IH249" s="135"/>
      <c r="II249" s="135"/>
      <c r="IJ249" s="135"/>
      <c r="IK249" s="135"/>
      <c r="IL249" s="135"/>
      <c r="IM249" s="135"/>
      <c r="IN249" s="135"/>
      <c r="IO249" s="135"/>
      <c r="IP249" s="135"/>
      <c r="IQ249" s="135"/>
      <c r="IR249" s="135"/>
      <c r="IS249" s="135"/>
      <c r="IT249" s="135"/>
      <c r="IU249" s="135"/>
      <c r="IV249" s="135"/>
    </row>
    <row r="250" spans="1:25" s="13" customFormat="1" ht="15">
      <c r="A250" s="34" t="s">
        <v>22</v>
      </c>
      <c r="B250" s="4" t="s">
        <v>27</v>
      </c>
      <c r="C250" s="4" t="s">
        <v>28</v>
      </c>
      <c r="D250" s="4" t="s">
        <v>29</v>
      </c>
      <c r="E250" s="4" t="s">
        <v>30</v>
      </c>
      <c r="F250" s="4" t="s">
        <v>31</v>
      </c>
      <c r="G250" s="4" t="s">
        <v>32</v>
      </c>
      <c r="H250" s="4" t="s">
        <v>33</v>
      </c>
      <c r="I250" s="4" t="s">
        <v>34</v>
      </c>
      <c r="J250" s="4" t="s">
        <v>35</v>
      </c>
      <c r="K250" s="4" t="s">
        <v>36</v>
      </c>
      <c r="L250" s="4" t="s">
        <v>20</v>
      </c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</row>
    <row r="251" spans="1:25" s="13" customFormat="1" ht="15">
      <c r="A251" s="3" t="s">
        <v>4</v>
      </c>
      <c r="B251" s="76">
        <f>(B188-B127)/B127</f>
        <v>-0.1823248407643312</v>
      </c>
      <c r="C251" s="76">
        <f aca="true" t="shared" si="50" ref="B251:L255">(C188-C127)/C127</f>
        <v>0.04932735426008968</v>
      </c>
      <c r="D251" s="76">
        <f t="shared" si="50"/>
        <v>-0.28994082840236685</v>
      </c>
      <c r="E251" s="76">
        <f t="shared" si="50"/>
        <v>0.21476510067114093</v>
      </c>
      <c r="F251" s="76">
        <f>(F188-F127)/F127</f>
        <v>-0.13636363636363635</v>
      </c>
      <c r="G251" s="76">
        <f t="shared" si="50"/>
        <v>0.04296875</v>
      </c>
      <c r="H251" s="76">
        <f t="shared" si="50"/>
        <v>-0.1638418079096045</v>
      </c>
      <c r="I251" s="76">
        <f t="shared" si="50"/>
        <v>-0.1324200913242009</v>
      </c>
      <c r="J251" s="76">
        <f t="shared" si="50"/>
        <v>-0.3586800573888092</v>
      </c>
      <c r="K251" s="76">
        <f t="shared" si="50"/>
        <v>-0.4430379746835443</v>
      </c>
      <c r="L251" s="76">
        <f t="shared" si="50"/>
        <v>-0.1882776686313032</v>
      </c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</row>
    <row r="252" spans="1:25" s="13" customFormat="1" ht="15">
      <c r="A252" s="3" t="s">
        <v>5</v>
      </c>
      <c r="B252" s="76">
        <f>(B189-B128)/B128</f>
        <v>-0.24555305663463503</v>
      </c>
      <c r="C252" s="76">
        <f t="shared" si="50"/>
        <v>-0.10862619808306709</v>
      </c>
      <c r="D252" s="76">
        <f t="shared" si="50"/>
        <v>-0.4878640776699029</v>
      </c>
      <c r="E252" s="76">
        <f t="shared" si="50"/>
        <v>-0.24</v>
      </c>
      <c r="F252" s="76">
        <f t="shared" si="50"/>
        <v>-0.2894736842105263</v>
      </c>
      <c r="G252" s="76">
        <f t="shared" si="50"/>
        <v>-0.1794871794871795</v>
      </c>
      <c r="H252" s="76">
        <f t="shared" si="50"/>
        <v>0.1895424836601307</v>
      </c>
      <c r="I252" s="76">
        <f t="shared" si="50"/>
        <v>0.11961722488038277</v>
      </c>
      <c r="J252" s="76">
        <f t="shared" si="50"/>
        <v>-0.26396917148362237</v>
      </c>
      <c r="K252" s="76">
        <f t="shared" si="50"/>
        <v>-0.3237704918032787</v>
      </c>
      <c r="L252" s="76">
        <f t="shared" si="50"/>
        <v>-0.2351957642468998</v>
      </c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</row>
    <row r="253" spans="1:25" s="13" customFormat="1" ht="15">
      <c r="A253" s="3" t="s">
        <v>6</v>
      </c>
      <c r="B253" s="76">
        <f t="shared" si="50"/>
        <v>-0.2779756326148079</v>
      </c>
      <c r="C253" s="76">
        <f t="shared" si="50"/>
        <v>-0.35883905013192613</v>
      </c>
      <c r="D253" s="76">
        <f t="shared" si="50"/>
        <v>-0.4691075514874142</v>
      </c>
      <c r="E253" s="76">
        <f t="shared" si="50"/>
        <v>-0.3541666666666667</v>
      </c>
      <c r="F253" s="76">
        <f t="shared" si="50"/>
        <v>-0.6307692307692307</v>
      </c>
      <c r="G253" s="76">
        <f t="shared" si="50"/>
        <v>-0.3114754098360656</v>
      </c>
      <c r="H253" s="76">
        <f t="shared" si="50"/>
        <v>-0.25738396624472576</v>
      </c>
      <c r="I253" s="76">
        <f t="shared" si="50"/>
        <v>-0.09885931558935361</v>
      </c>
      <c r="J253" s="76">
        <f t="shared" si="50"/>
        <v>-0.5571992110453649</v>
      </c>
      <c r="K253" s="76">
        <f t="shared" si="50"/>
        <v>-0.24271844660194175</v>
      </c>
      <c r="L253" s="76">
        <f t="shared" si="50"/>
        <v>-0.3234667298129292</v>
      </c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</row>
    <row r="254" spans="1:25" s="1" customFormat="1" ht="14.25">
      <c r="A254" s="16" t="s">
        <v>7</v>
      </c>
      <c r="B254" s="77">
        <f t="shared" si="50"/>
        <v>-0.24088895240817493</v>
      </c>
      <c r="C254" s="77">
        <f t="shared" si="50"/>
        <v>-0.1737704918032787</v>
      </c>
      <c r="D254" s="77">
        <f t="shared" si="50"/>
        <v>-0.42459983150800334</v>
      </c>
      <c r="E254" s="77">
        <f t="shared" si="50"/>
        <v>-0.11722488038277512</v>
      </c>
      <c r="F254" s="77">
        <f t="shared" si="50"/>
        <v>-0.3945578231292517</v>
      </c>
      <c r="G254" s="77">
        <f t="shared" si="50"/>
        <v>-0.16983240223463686</v>
      </c>
      <c r="H254" s="77">
        <f t="shared" si="50"/>
        <v>-0.10758377425044091</v>
      </c>
      <c r="I254" s="77">
        <f t="shared" si="50"/>
        <v>-0.04341534008683068</v>
      </c>
      <c r="J254" s="77">
        <f t="shared" si="50"/>
        <v>-0.42690582959641254</v>
      </c>
      <c r="K254" s="77">
        <f t="shared" si="50"/>
        <v>-0.3406113537117904</v>
      </c>
      <c r="L254" s="77">
        <f t="shared" si="50"/>
        <v>-0.2563158621324375</v>
      </c>
      <c r="M254" s="78"/>
      <c r="N254" s="78"/>
      <c r="O254" s="78"/>
      <c r="P254" s="78"/>
      <c r="Q254" s="78"/>
      <c r="R254" s="78"/>
      <c r="S254" s="78"/>
      <c r="T254" s="78"/>
      <c r="U254" s="78"/>
      <c r="V254" s="78"/>
      <c r="W254" s="78"/>
      <c r="X254" s="78"/>
      <c r="Y254" s="78"/>
    </row>
    <row r="255" spans="1:25" s="13" customFormat="1" ht="15">
      <c r="A255" s="3" t="s">
        <v>8</v>
      </c>
      <c r="B255" s="76">
        <f>(B192-B131)/B131</f>
        <v>-0.19632183908045978</v>
      </c>
      <c r="C255" s="76">
        <f t="shared" si="50"/>
        <v>0.43209876543209874</v>
      </c>
      <c r="D255" s="76">
        <f t="shared" si="50"/>
        <v>-0.0728862973760933</v>
      </c>
      <c r="E255" s="76">
        <f t="shared" si="50"/>
        <v>-0.30434782608695654</v>
      </c>
      <c r="F255" s="76">
        <f t="shared" si="50"/>
        <v>-0.04</v>
      </c>
      <c r="G255" s="76">
        <f t="shared" si="50"/>
        <v>0.11764705882352941</v>
      </c>
      <c r="H255" s="76">
        <f t="shared" si="50"/>
        <v>1.1917808219178083</v>
      </c>
      <c r="I255" s="76">
        <f t="shared" si="50"/>
        <v>0.6646341463414634</v>
      </c>
      <c r="J255" s="76">
        <f t="shared" si="50"/>
        <v>0.05555555555555555</v>
      </c>
      <c r="K255" s="76">
        <f t="shared" si="50"/>
        <v>-0.3150684931506849</v>
      </c>
      <c r="L255" s="76">
        <f t="shared" si="50"/>
        <v>-0.09018938217944737</v>
      </c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</row>
    <row r="256" spans="1:25" s="13" customFormat="1" ht="15">
      <c r="A256" s="3" t="s">
        <v>9</v>
      </c>
      <c r="B256" s="76">
        <f aca="true" t="shared" si="51" ref="B256:L259">(B193-B132)/B132</f>
        <v>-0.34441161989167896</v>
      </c>
      <c r="C256" s="76">
        <f t="shared" si="51"/>
        <v>-0.2047244094488189</v>
      </c>
      <c r="D256" s="76">
        <f t="shared" si="51"/>
        <v>-0.13448275862068965</v>
      </c>
      <c r="E256" s="76">
        <f t="shared" si="51"/>
        <v>-0.1111111111111111</v>
      </c>
      <c r="F256" s="76">
        <f t="shared" si="51"/>
        <v>-0.6382978723404256</v>
      </c>
      <c r="G256" s="76">
        <f t="shared" si="51"/>
        <v>-0.16293929712460065</v>
      </c>
      <c r="H256" s="76">
        <f t="shared" si="51"/>
        <v>-0.21621621621621623</v>
      </c>
      <c r="I256" s="76">
        <f t="shared" si="51"/>
        <v>-0.08300395256916997</v>
      </c>
      <c r="J256" s="76">
        <f t="shared" si="51"/>
        <v>-0.2664526484751204</v>
      </c>
      <c r="K256" s="76">
        <f t="shared" si="51"/>
        <v>-0.6404494382022472</v>
      </c>
      <c r="L256" s="76">
        <f t="shared" si="51"/>
        <v>-0.31129389433723503</v>
      </c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</row>
    <row r="257" spans="1:25" s="13" customFormat="1" ht="15">
      <c r="A257" s="3" t="s">
        <v>10</v>
      </c>
      <c r="B257" s="76">
        <f>(B194-B133)/B133</f>
        <v>-0.1891317547055252</v>
      </c>
      <c r="C257" s="76">
        <f t="shared" si="51"/>
        <v>-0.017699115044247787</v>
      </c>
      <c r="D257" s="76">
        <f t="shared" si="51"/>
        <v>-0.34050179211469533</v>
      </c>
      <c r="E257" s="76">
        <f t="shared" si="51"/>
        <v>0.2692307692307692</v>
      </c>
      <c r="F257" s="76">
        <f t="shared" si="51"/>
        <v>5.761904761904762</v>
      </c>
      <c r="G257" s="76">
        <f t="shared" si="51"/>
        <v>-0.32340425531914896</v>
      </c>
      <c r="H257" s="76">
        <f t="shared" si="51"/>
        <v>-0.16939890710382513</v>
      </c>
      <c r="I257" s="76">
        <f t="shared" si="51"/>
        <v>0.22043010752688172</v>
      </c>
      <c r="J257" s="76">
        <f t="shared" si="51"/>
        <v>-0.26380368098159507</v>
      </c>
      <c r="K257" s="76">
        <f t="shared" si="51"/>
        <v>-0.15441176470588236</v>
      </c>
      <c r="L257" s="76">
        <f t="shared" si="51"/>
        <v>-0.16167664670658682</v>
      </c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</row>
    <row r="258" spans="1:25" s="1" customFormat="1" ht="14.25">
      <c r="A258" s="16" t="s">
        <v>11</v>
      </c>
      <c r="B258" s="77">
        <f>(B195-B134)/B134</f>
        <v>-0.24568597300529643</v>
      </c>
      <c r="C258" s="77">
        <f t="shared" si="51"/>
        <v>0.1044776119402985</v>
      </c>
      <c r="D258" s="77">
        <f t="shared" si="51"/>
        <v>-0.17434210526315788</v>
      </c>
      <c r="E258" s="77">
        <f t="shared" si="51"/>
        <v>-0.115625</v>
      </c>
      <c r="F258" s="77">
        <f t="shared" si="51"/>
        <v>0.7542372881355932</v>
      </c>
      <c r="G258" s="77">
        <f t="shared" si="51"/>
        <v>-0.1111111111111111</v>
      </c>
      <c r="H258" s="77">
        <f t="shared" si="51"/>
        <v>0.14795918367346939</v>
      </c>
      <c r="I258" s="77">
        <f t="shared" si="51"/>
        <v>0.21393034825870647</v>
      </c>
      <c r="J258" s="77">
        <f t="shared" si="51"/>
        <v>-0.16748499727223132</v>
      </c>
      <c r="K258" s="77">
        <f t="shared" si="51"/>
        <v>-0.41961414790996787</v>
      </c>
      <c r="L258" s="77">
        <f t="shared" si="51"/>
        <v>-0.1887297252104119</v>
      </c>
      <c r="M258" s="78"/>
      <c r="N258" s="78"/>
      <c r="O258" s="78"/>
      <c r="P258" s="78"/>
      <c r="Q258" s="78"/>
      <c r="R258" s="78"/>
      <c r="S258" s="78"/>
      <c r="T258" s="78"/>
      <c r="U258" s="78"/>
      <c r="V258" s="78"/>
      <c r="W258" s="78"/>
      <c r="X258" s="78"/>
      <c r="Y258" s="78"/>
    </row>
    <row r="259" spans="1:25" s="13" customFormat="1" ht="15">
      <c r="A259" s="3" t="s">
        <v>12</v>
      </c>
      <c r="B259" s="76">
        <f>(B196-B135)/B135</f>
        <v>-0.1960196292257361</v>
      </c>
      <c r="C259" s="76">
        <f t="shared" si="51"/>
        <v>-0.5748502994011976</v>
      </c>
      <c r="D259" s="76">
        <f t="shared" si="51"/>
        <v>-0.2748267898383372</v>
      </c>
      <c r="E259" s="76">
        <f t="shared" si="51"/>
        <v>-0.30246913580246915</v>
      </c>
      <c r="F259" s="76">
        <f t="shared" si="51"/>
        <v>-0.5714285714285714</v>
      </c>
      <c r="G259" s="76">
        <f t="shared" si="51"/>
        <v>-0.22647058823529412</v>
      </c>
      <c r="H259" s="76">
        <f t="shared" si="51"/>
        <v>0.09019607843137255</v>
      </c>
      <c r="I259" s="76">
        <f t="shared" si="51"/>
        <v>-0.19301848049281314</v>
      </c>
      <c r="J259" s="76">
        <f t="shared" si="51"/>
        <v>-0.15497553017944535</v>
      </c>
      <c r="K259" s="76">
        <f t="shared" si="51"/>
        <v>-0.45454545454545453</v>
      </c>
      <c r="L259" s="76">
        <f t="shared" si="51"/>
        <v>-0.20491097070649053</v>
      </c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</row>
    <row r="260" spans="1:25" s="13" customFormat="1" ht="15">
      <c r="A260" s="3" t="s">
        <v>13</v>
      </c>
      <c r="B260" s="76">
        <f aca="true" t="shared" si="52" ref="B260:L263">(B197-B136)/B136</f>
        <v>-0.17435320584926883</v>
      </c>
      <c r="C260" s="76">
        <f t="shared" si="52"/>
        <v>0.10101010101010101</v>
      </c>
      <c r="D260" s="76">
        <f t="shared" si="52"/>
        <v>-0.14426229508196722</v>
      </c>
      <c r="E260" s="76">
        <f t="shared" si="52"/>
        <v>-0.2825112107623318</v>
      </c>
      <c r="F260" s="76">
        <f t="shared" si="52"/>
        <v>-0.29411764705882354</v>
      </c>
      <c r="G260" s="76">
        <f t="shared" si="52"/>
        <v>-0.09210526315789473</v>
      </c>
      <c r="H260" s="76">
        <f t="shared" si="52"/>
        <v>-0.08673469387755102</v>
      </c>
      <c r="I260" s="76">
        <f t="shared" si="52"/>
        <v>0.03303303303303303</v>
      </c>
      <c r="J260" s="76">
        <f t="shared" si="52"/>
        <v>-0.23297491039426524</v>
      </c>
      <c r="K260" s="76">
        <f t="shared" si="52"/>
        <v>-0.536697247706422</v>
      </c>
      <c r="L260" s="76">
        <f t="shared" si="52"/>
        <v>-0.16591649852553159</v>
      </c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</row>
    <row r="261" spans="1:25" s="13" customFormat="1" ht="15">
      <c r="A261" s="3" t="s">
        <v>14</v>
      </c>
      <c r="B261" s="76">
        <f t="shared" si="52"/>
        <v>0.20747663551401868</v>
      </c>
      <c r="C261" s="76">
        <f t="shared" si="52"/>
        <v>0.0425531914893617</v>
      </c>
      <c r="D261" s="76">
        <f t="shared" si="52"/>
        <v>-0.2014388489208633</v>
      </c>
      <c r="E261" s="76">
        <f t="shared" si="52"/>
        <v>0.375</v>
      </c>
      <c r="F261" s="76">
        <f t="shared" si="52"/>
        <v>-0.5</v>
      </c>
      <c r="G261" s="76">
        <f t="shared" si="52"/>
        <v>0</v>
      </c>
      <c r="H261" s="76">
        <f t="shared" si="52"/>
        <v>0.02702702702702703</v>
      </c>
      <c r="I261" s="76">
        <f t="shared" si="52"/>
        <v>-0.07065217391304347</v>
      </c>
      <c r="J261" s="76">
        <f t="shared" si="52"/>
        <v>-0.0642570281124498</v>
      </c>
      <c r="K261" s="76">
        <f t="shared" si="52"/>
        <v>-0.1375</v>
      </c>
      <c r="L261" s="76">
        <f t="shared" si="52"/>
        <v>0.018507462686567163</v>
      </c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</row>
    <row r="262" spans="1:25" s="1" customFormat="1" ht="14.25">
      <c r="A262" s="16" t="s">
        <v>15</v>
      </c>
      <c r="B262" s="77">
        <f>(B199-B138)/B138</f>
        <v>-0.1561863173216885</v>
      </c>
      <c r="C262" s="77">
        <f t="shared" si="52"/>
        <v>-0.268370607028754</v>
      </c>
      <c r="D262" s="77">
        <f t="shared" si="52"/>
        <v>-0.217787913340935</v>
      </c>
      <c r="E262" s="77">
        <f t="shared" si="52"/>
        <v>-0.2792207792207792</v>
      </c>
      <c r="F262" s="77">
        <f t="shared" si="52"/>
        <v>-0.42857142857142855</v>
      </c>
      <c r="G262" s="77">
        <f t="shared" si="52"/>
        <v>-0.14809590973201692</v>
      </c>
      <c r="H262" s="77">
        <f t="shared" si="52"/>
        <v>-0.02620545073375262</v>
      </c>
      <c r="I262" s="77">
        <f t="shared" si="52"/>
        <v>-0.06357516828721017</v>
      </c>
      <c r="J262" s="77">
        <f t="shared" si="52"/>
        <v>-0.16971830985915493</v>
      </c>
      <c r="K262" s="77">
        <f t="shared" si="52"/>
        <v>-0.43951612903225806</v>
      </c>
      <c r="L262" s="77">
        <f t="shared" si="52"/>
        <v>-0.16343986208725633</v>
      </c>
      <c r="M262" s="78"/>
      <c r="N262" s="78"/>
      <c r="O262" s="78"/>
      <c r="P262" s="78"/>
      <c r="Q262" s="78"/>
      <c r="R262" s="78"/>
      <c r="S262" s="78"/>
      <c r="T262" s="78"/>
      <c r="U262" s="78"/>
      <c r="V262" s="78"/>
      <c r="W262" s="78"/>
      <c r="X262" s="78"/>
      <c r="Y262" s="78"/>
    </row>
    <row r="263" spans="1:12" s="13" customFormat="1" ht="15">
      <c r="A263" s="3" t="s">
        <v>16</v>
      </c>
      <c r="B263" s="76">
        <f>(B200-B139)/B139</f>
        <v>0.6853503184713375</v>
      </c>
      <c r="C263" s="76">
        <f t="shared" si="52"/>
        <v>0.043478260869565216</v>
      </c>
      <c r="D263" s="76">
        <f t="shared" si="52"/>
        <v>0.37037037037037035</v>
      </c>
      <c r="E263" s="76">
        <f t="shared" si="52"/>
        <v>0.9</v>
      </c>
      <c r="F263" s="76">
        <f t="shared" si="52"/>
        <v>-0.34285714285714286</v>
      </c>
      <c r="G263" s="76">
        <f t="shared" si="52"/>
        <v>0.13432835820895522</v>
      </c>
      <c r="H263" s="76">
        <f t="shared" si="52"/>
        <v>-0.07317073170731707</v>
      </c>
      <c r="I263" s="76">
        <f t="shared" si="52"/>
        <v>0.01984126984126984</v>
      </c>
      <c r="J263" s="76">
        <f t="shared" si="52"/>
        <v>0.34893617021276596</v>
      </c>
      <c r="K263" s="76">
        <f t="shared" si="52"/>
        <v>-0.5303030303030303</v>
      </c>
      <c r="L263" s="76">
        <f t="shared" si="52"/>
        <v>0.28663793103448276</v>
      </c>
    </row>
    <row r="264" spans="1:12" s="13" customFormat="1" ht="15">
      <c r="A264" s="3" t="s">
        <v>17</v>
      </c>
      <c r="B264" s="76">
        <f aca="true" t="shared" si="53" ref="B264:L267">(B201-B140)/B140</f>
        <v>-0.007046764894298526</v>
      </c>
      <c r="C264" s="76">
        <f t="shared" si="53"/>
        <v>0.4444444444444444</v>
      </c>
      <c r="D264" s="76">
        <f t="shared" si="53"/>
        <v>0.008064516129032258</v>
      </c>
      <c r="E264" s="76">
        <f t="shared" si="53"/>
        <v>0.3137254901960784</v>
      </c>
      <c r="F264" s="76">
        <f t="shared" si="53"/>
        <v>-0.6</v>
      </c>
      <c r="G264" s="76">
        <f t="shared" si="53"/>
        <v>0.08583690987124463</v>
      </c>
      <c r="H264" s="76">
        <f t="shared" si="53"/>
        <v>-0.06707317073170732</v>
      </c>
      <c r="I264" s="76">
        <f t="shared" si="53"/>
        <v>0.15476190476190477</v>
      </c>
      <c r="J264" s="76">
        <f t="shared" si="53"/>
        <v>-0.0759493670886076</v>
      </c>
      <c r="K264" s="76">
        <f t="shared" si="53"/>
        <v>-0.232</v>
      </c>
      <c r="L264" s="76">
        <f t="shared" si="53"/>
        <v>0.0016440608302507192</v>
      </c>
    </row>
    <row r="265" spans="1:12" s="13" customFormat="1" ht="15">
      <c r="A265" s="3" t="s">
        <v>18</v>
      </c>
      <c r="B265" s="76">
        <f t="shared" si="53"/>
        <v>0.18120805369127516</v>
      </c>
      <c r="C265" s="76">
        <f t="shared" si="53"/>
        <v>0.39436619718309857</v>
      </c>
      <c r="D265" s="76">
        <f t="shared" si="53"/>
        <v>-0.17906976744186046</v>
      </c>
      <c r="E265" s="76">
        <f t="shared" si="53"/>
        <v>-0.2261904761904762</v>
      </c>
      <c r="F265" s="76">
        <f t="shared" si="53"/>
        <v>0.28205128205128205</v>
      </c>
      <c r="G265" s="76">
        <f t="shared" si="53"/>
        <v>-0.03484320557491289</v>
      </c>
      <c r="H265" s="76">
        <f t="shared" si="53"/>
        <v>-0.23248407643312102</v>
      </c>
      <c r="I265" s="76">
        <f t="shared" si="53"/>
        <v>-0.08695652173913043</v>
      </c>
      <c r="J265" s="76">
        <f t="shared" si="53"/>
        <v>-0.18529411764705883</v>
      </c>
      <c r="K265" s="76">
        <f t="shared" si="53"/>
        <v>-0.3439153439153439</v>
      </c>
      <c r="L265" s="76">
        <f t="shared" si="53"/>
        <v>0.055958385876418666</v>
      </c>
    </row>
    <row r="266" spans="1:12" s="1" customFormat="1" ht="14.25">
      <c r="A266" s="16" t="s">
        <v>19</v>
      </c>
      <c r="B266" s="77">
        <f>(B203-B142)/B142</f>
        <v>0.15605345911949686</v>
      </c>
      <c r="C266" s="77">
        <f t="shared" si="53"/>
        <v>0.3581081081081081</v>
      </c>
      <c r="D266" s="77">
        <f t="shared" si="53"/>
        <v>-0.017857142857142856</v>
      </c>
      <c r="E266" s="77">
        <f t="shared" si="53"/>
        <v>-0.056768558951965066</v>
      </c>
      <c r="F266" s="77">
        <f t="shared" si="53"/>
        <v>-0.21929824561403508</v>
      </c>
      <c r="G266" s="77">
        <f t="shared" si="53"/>
        <v>0.04281345565749235</v>
      </c>
      <c r="H266" s="77">
        <f t="shared" si="53"/>
        <v>-0.14494875549048317</v>
      </c>
      <c r="I266" s="77">
        <f t="shared" si="53"/>
        <v>0.006954102920723227</v>
      </c>
      <c r="J266" s="77">
        <f t="shared" si="53"/>
        <v>-0.002348796241926013</v>
      </c>
      <c r="K266" s="77">
        <f t="shared" si="53"/>
        <v>-0.388671875</v>
      </c>
      <c r="L266" s="77">
        <f t="shared" si="53"/>
        <v>0.07597930524759793</v>
      </c>
    </row>
    <row r="267" spans="1:12" s="1" customFormat="1" ht="14.25">
      <c r="A267" s="28" t="s">
        <v>20</v>
      </c>
      <c r="B267" s="79">
        <f>(B204-B143)/B143</f>
        <v>-0.15245510173623203</v>
      </c>
      <c r="C267" s="79">
        <f t="shared" si="53"/>
        <v>-0.020250723240115717</v>
      </c>
      <c r="D267" s="79">
        <f t="shared" si="53"/>
        <v>-0.22772536687631026</v>
      </c>
      <c r="E267" s="79">
        <f t="shared" si="53"/>
        <v>-0.17119393556538218</v>
      </c>
      <c r="F267" s="79">
        <f t="shared" si="53"/>
        <v>-0.053452115812917596</v>
      </c>
      <c r="G267" s="79">
        <f t="shared" si="53"/>
        <v>-0.10403877221324717</v>
      </c>
      <c r="H267" s="79">
        <f t="shared" si="53"/>
        <v>-0.03510028653295129</v>
      </c>
      <c r="I267" s="79">
        <f t="shared" si="53"/>
        <v>0.005671641791044776</v>
      </c>
      <c r="J267" s="79">
        <f t="shared" si="53"/>
        <v>-0.20276551243318616</v>
      </c>
      <c r="K267" s="79">
        <f t="shared" si="53"/>
        <v>-0.3936124298662063</v>
      </c>
      <c r="L267" s="79">
        <f>(L204-L143)/L143</f>
        <v>-0.15220256575478883</v>
      </c>
    </row>
    <row r="268" spans="7:12" s="13" customFormat="1" ht="15">
      <c r="G268" s="63"/>
      <c r="H268" s="63"/>
      <c r="I268" s="63"/>
      <c r="J268" s="63"/>
      <c r="K268" s="51"/>
      <c r="L268" s="51"/>
    </row>
    <row r="269" spans="1:256" s="57" customFormat="1" ht="20.25">
      <c r="A269" s="131" t="s">
        <v>45</v>
      </c>
      <c r="B269" s="132"/>
      <c r="C269" s="132"/>
      <c r="D269" s="132"/>
      <c r="E269" s="132"/>
      <c r="F269" s="132"/>
      <c r="G269" s="132"/>
      <c r="H269" s="132"/>
      <c r="I269" s="132"/>
      <c r="J269" s="132"/>
      <c r="K269" s="132"/>
      <c r="L269" s="133"/>
      <c r="M269" s="15"/>
      <c r="N269" s="15"/>
      <c r="O269" s="15"/>
      <c r="P269" s="15"/>
      <c r="Q269" s="135"/>
      <c r="R269" s="135"/>
      <c r="S269" s="135"/>
      <c r="T269" s="135"/>
      <c r="U269" s="135"/>
      <c r="V269" s="135"/>
      <c r="W269" s="135"/>
      <c r="X269" s="135"/>
      <c r="Y269" s="135"/>
      <c r="Z269" s="135"/>
      <c r="AA269" s="135"/>
      <c r="AB269" s="135"/>
      <c r="AC269" s="135"/>
      <c r="AD269" s="135"/>
      <c r="AE269" s="135"/>
      <c r="AF269" s="135"/>
      <c r="AG269" s="135"/>
      <c r="AH269" s="135"/>
      <c r="AI269" s="135"/>
      <c r="AJ269" s="135"/>
      <c r="AK269" s="135"/>
      <c r="AL269" s="135"/>
      <c r="AM269" s="135"/>
      <c r="AN269" s="135"/>
      <c r="AO269" s="135"/>
      <c r="AP269" s="135"/>
      <c r="AQ269" s="135"/>
      <c r="AR269" s="135"/>
      <c r="AS269" s="135"/>
      <c r="AT269" s="135"/>
      <c r="AU269" s="135"/>
      <c r="AV269" s="135"/>
      <c r="AW269" s="135"/>
      <c r="AX269" s="135"/>
      <c r="AY269" s="135"/>
      <c r="AZ269" s="135"/>
      <c r="BA269" s="135"/>
      <c r="BB269" s="135"/>
      <c r="BC269" s="135"/>
      <c r="BD269" s="135"/>
      <c r="BE269" s="135"/>
      <c r="BF269" s="135"/>
      <c r="BG269" s="135"/>
      <c r="BH269" s="135"/>
      <c r="BI269" s="135"/>
      <c r="BJ269" s="135"/>
      <c r="BK269" s="135"/>
      <c r="BL269" s="135"/>
      <c r="BM269" s="135"/>
      <c r="BN269" s="135"/>
      <c r="BO269" s="135"/>
      <c r="BP269" s="135"/>
      <c r="BQ269" s="135"/>
      <c r="BR269" s="135"/>
      <c r="BS269" s="135"/>
      <c r="BT269" s="135"/>
      <c r="BU269" s="135"/>
      <c r="BV269" s="135"/>
      <c r="BW269" s="135"/>
      <c r="BX269" s="135"/>
      <c r="BY269" s="135"/>
      <c r="BZ269" s="135"/>
      <c r="CA269" s="135"/>
      <c r="CB269" s="135"/>
      <c r="CC269" s="135"/>
      <c r="CD269" s="135"/>
      <c r="CE269" s="135"/>
      <c r="CF269" s="135"/>
      <c r="CG269" s="135"/>
      <c r="CH269" s="135"/>
      <c r="CI269" s="135"/>
      <c r="CJ269" s="135"/>
      <c r="CK269" s="135"/>
      <c r="CL269" s="135"/>
      <c r="CM269" s="135"/>
      <c r="CN269" s="135"/>
      <c r="CO269" s="135"/>
      <c r="CP269" s="135"/>
      <c r="CQ269" s="135"/>
      <c r="CR269" s="135"/>
      <c r="CS269" s="135"/>
      <c r="CT269" s="135"/>
      <c r="CU269" s="135"/>
      <c r="CV269" s="135"/>
      <c r="CW269" s="135"/>
      <c r="CX269" s="135"/>
      <c r="CY269" s="135"/>
      <c r="CZ269" s="135"/>
      <c r="DA269" s="135"/>
      <c r="DB269" s="135"/>
      <c r="DC269" s="135"/>
      <c r="DD269" s="135"/>
      <c r="DE269" s="135"/>
      <c r="DF269" s="135"/>
      <c r="DG269" s="135"/>
      <c r="DH269" s="135"/>
      <c r="DI269" s="135"/>
      <c r="DJ269" s="135"/>
      <c r="DK269" s="135"/>
      <c r="DL269" s="135"/>
      <c r="DM269" s="135"/>
      <c r="DN269" s="135"/>
      <c r="DO269" s="135"/>
      <c r="DP269" s="135"/>
      <c r="DQ269" s="135"/>
      <c r="DR269" s="135"/>
      <c r="DS269" s="135"/>
      <c r="DT269" s="135"/>
      <c r="DU269" s="135"/>
      <c r="DV269" s="135"/>
      <c r="DW269" s="135"/>
      <c r="DX269" s="135"/>
      <c r="DY269" s="135"/>
      <c r="DZ269" s="135"/>
      <c r="EA269" s="135"/>
      <c r="EB269" s="135"/>
      <c r="EC269" s="135"/>
      <c r="ED269" s="135"/>
      <c r="EE269" s="135"/>
      <c r="EF269" s="135"/>
      <c r="EG269" s="135"/>
      <c r="EH269" s="135"/>
      <c r="EI269" s="135"/>
      <c r="EJ269" s="135"/>
      <c r="EK269" s="135"/>
      <c r="EL269" s="135"/>
      <c r="EM269" s="135"/>
      <c r="EN269" s="135"/>
      <c r="EO269" s="135"/>
      <c r="EP269" s="135"/>
      <c r="EQ269" s="135"/>
      <c r="ER269" s="135"/>
      <c r="ES269" s="135"/>
      <c r="ET269" s="135"/>
      <c r="EU269" s="135"/>
      <c r="EV269" s="135"/>
      <c r="EW269" s="135"/>
      <c r="EX269" s="135"/>
      <c r="EY269" s="135"/>
      <c r="EZ269" s="135"/>
      <c r="FA269" s="135"/>
      <c r="FB269" s="135"/>
      <c r="FC269" s="135"/>
      <c r="FD269" s="135"/>
      <c r="FE269" s="135"/>
      <c r="FF269" s="135"/>
      <c r="FG269" s="135"/>
      <c r="FH269" s="135"/>
      <c r="FI269" s="135"/>
      <c r="FJ269" s="135"/>
      <c r="FK269" s="135"/>
      <c r="FL269" s="135"/>
      <c r="FM269" s="135"/>
      <c r="FN269" s="135"/>
      <c r="FO269" s="135"/>
      <c r="FP269" s="135"/>
      <c r="FQ269" s="135"/>
      <c r="FR269" s="135"/>
      <c r="FS269" s="135"/>
      <c r="FT269" s="135"/>
      <c r="FU269" s="135"/>
      <c r="FV269" s="135"/>
      <c r="FW269" s="135"/>
      <c r="FX269" s="135"/>
      <c r="FY269" s="135"/>
      <c r="FZ269" s="135"/>
      <c r="GA269" s="135"/>
      <c r="GB269" s="135"/>
      <c r="GC269" s="135"/>
      <c r="GD269" s="135"/>
      <c r="GE269" s="135"/>
      <c r="GF269" s="135"/>
      <c r="GG269" s="135"/>
      <c r="GH269" s="135"/>
      <c r="GI269" s="135"/>
      <c r="GJ269" s="135"/>
      <c r="GK269" s="135"/>
      <c r="GL269" s="135"/>
      <c r="GM269" s="135"/>
      <c r="GN269" s="135"/>
      <c r="GO269" s="135"/>
      <c r="GP269" s="135"/>
      <c r="GQ269" s="135"/>
      <c r="GR269" s="135"/>
      <c r="GS269" s="135"/>
      <c r="GT269" s="135"/>
      <c r="GU269" s="135"/>
      <c r="GV269" s="135"/>
      <c r="GW269" s="135"/>
      <c r="GX269" s="135"/>
      <c r="GY269" s="135"/>
      <c r="GZ269" s="135"/>
      <c r="HA269" s="135"/>
      <c r="HB269" s="135"/>
      <c r="HC269" s="135"/>
      <c r="HD269" s="135"/>
      <c r="HE269" s="135"/>
      <c r="HF269" s="135"/>
      <c r="HG269" s="135"/>
      <c r="HH269" s="135"/>
      <c r="HI269" s="135"/>
      <c r="HJ269" s="135"/>
      <c r="HK269" s="135"/>
      <c r="HL269" s="135"/>
      <c r="HM269" s="135"/>
      <c r="HN269" s="135"/>
      <c r="HO269" s="135"/>
      <c r="HP269" s="135"/>
      <c r="HQ269" s="135"/>
      <c r="HR269" s="135"/>
      <c r="HS269" s="135"/>
      <c r="HT269" s="135"/>
      <c r="HU269" s="135"/>
      <c r="HV269" s="135"/>
      <c r="HW269" s="135"/>
      <c r="HX269" s="135"/>
      <c r="HY269" s="135"/>
      <c r="HZ269" s="135"/>
      <c r="IA269" s="135"/>
      <c r="IB269" s="135"/>
      <c r="IC269" s="135"/>
      <c r="ID269" s="135"/>
      <c r="IE269" s="135"/>
      <c r="IF269" s="135"/>
      <c r="IG269" s="135"/>
      <c r="IH269" s="135"/>
      <c r="II269" s="135"/>
      <c r="IJ269" s="135"/>
      <c r="IK269" s="135"/>
      <c r="IL269" s="135"/>
      <c r="IM269" s="135"/>
      <c r="IN269" s="135"/>
      <c r="IO269" s="135"/>
      <c r="IP269" s="135"/>
      <c r="IQ269" s="135"/>
      <c r="IR269" s="135"/>
      <c r="IS269" s="135"/>
      <c r="IT269" s="135"/>
      <c r="IU269" s="135"/>
      <c r="IV269" s="135"/>
    </row>
    <row r="270" spans="1:12" s="13" customFormat="1" ht="15">
      <c r="A270" s="34" t="s">
        <v>22</v>
      </c>
      <c r="B270" s="4" t="s">
        <v>27</v>
      </c>
      <c r="C270" s="4" t="s">
        <v>28</v>
      </c>
      <c r="D270" s="4" t="s">
        <v>29</v>
      </c>
      <c r="E270" s="4" t="s">
        <v>30</v>
      </c>
      <c r="F270" s="4" t="s">
        <v>31</v>
      </c>
      <c r="G270" s="4" t="s">
        <v>32</v>
      </c>
      <c r="H270" s="4" t="s">
        <v>33</v>
      </c>
      <c r="I270" s="4" t="s">
        <v>34</v>
      </c>
      <c r="J270" s="4" t="s">
        <v>35</v>
      </c>
      <c r="K270" s="4" t="s">
        <v>36</v>
      </c>
      <c r="L270" s="4" t="s">
        <v>37</v>
      </c>
    </row>
    <row r="271" spans="1:12" s="13" customFormat="1" ht="15">
      <c r="A271" s="34" t="s">
        <v>4</v>
      </c>
      <c r="B271" s="76">
        <f>(B209-B147)/B147</f>
        <v>-0.25736961451247165</v>
      </c>
      <c r="C271" s="76">
        <f aca="true" t="shared" si="54" ref="B271:L286">(C209-C147)/C147</f>
        <v>-0.13953488372093023</v>
      </c>
      <c r="D271" s="76">
        <f t="shared" si="54"/>
        <v>-0.26126126126126126</v>
      </c>
      <c r="E271" s="76">
        <f t="shared" si="54"/>
        <v>0.24581005586592178</v>
      </c>
      <c r="F271" s="76">
        <f t="shared" si="54"/>
        <v>-0.40625</v>
      </c>
      <c r="G271" s="76">
        <f t="shared" si="54"/>
        <v>-0.08017241379310344</v>
      </c>
      <c r="H271" s="76">
        <f t="shared" si="54"/>
        <v>-0.17091836734693877</v>
      </c>
      <c r="I271" s="76">
        <f t="shared" si="54"/>
        <v>-0.06339468302658487</v>
      </c>
      <c r="J271" s="76">
        <f t="shared" si="54"/>
        <v>0.015384615384615385</v>
      </c>
      <c r="K271" s="76">
        <f t="shared" si="54"/>
        <v>-0.3627450980392157</v>
      </c>
      <c r="L271" s="76">
        <f t="shared" si="54"/>
        <v>-0.18031470777135516</v>
      </c>
    </row>
    <row r="272" spans="1:12" s="13" customFormat="1" ht="15">
      <c r="A272" s="34" t="s">
        <v>5</v>
      </c>
      <c r="B272" s="76">
        <f t="shared" si="54"/>
        <v>-0.3037475345167653</v>
      </c>
      <c r="C272" s="76">
        <f t="shared" si="54"/>
        <v>0.02203856749311295</v>
      </c>
      <c r="D272" s="76">
        <f t="shared" si="54"/>
        <v>0.432258064516129</v>
      </c>
      <c r="E272" s="76">
        <f t="shared" si="54"/>
        <v>0.37719298245614036</v>
      </c>
      <c r="F272" s="76">
        <f t="shared" si="54"/>
        <v>-0.3170731707317073</v>
      </c>
      <c r="G272" s="76">
        <f t="shared" si="54"/>
        <v>-0.05087319665907365</v>
      </c>
      <c r="H272" s="76">
        <f t="shared" si="54"/>
        <v>-0.24764150943396226</v>
      </c>
      <c r="I272" s="76">
        <f t="shared" si="54"/>
        <v>-0.27288135593220336</v>
      </c>
      <c r="J272" s="76">
        <f t="shared" si="54"/>
        <v>0.2987012987012987</v>
      </c>
      <c r="K272" s="76">
        <f t="shared" si="54"/>
        <v>-0.15591397849462366</v>
      </c>
      <c r="L272" s="76">
        <f t="shared" si="54"/>
        <v>-0.1539463886820551</v>
      </c>
    </row>
    <row r="273" spans="1:12" s="13" customFormat="1" ht="15">
      <c r="A273" s="34" t="s">
        <v>46</v>
      </c>
      <c r="B273" s="76">
        <f t="shared" si="54"/>
        <v>-0.123719165085389</v>
      </c>
      <c r="C273" s="76">
        <f t="shared" si="54"/>
        <v>0.09071274298056156</v>
      </c>
      <c r="D273" s="76">
        <f t="shared" si="54"/>
        <v>-0.31336405529953915</v>
      </c>
      <c r="E273" s="76">
        <f t="shared" si="54"/>
        <v>-0.1937984496124031</v>
      </c>
      <c r="F273" s="76">
        <f t="shared" si="54"/>
        <v>0.0660377358490566</v>
      </c>
      <c r="G273" s="76">
        <f t="shared" si="54"/>
        <v>-0.23331130204890946</v>
      </c>
      <c r="H273" s="76">
        <f t="shared" si="54"/>
        <v>-0.2127659574468085</v>
      </c>
      <c r="I273" s="76">
        <f t="shared" si="54"/>
        <v>-0.16589861751152074</v>
      </c>
      <c r="J273" s="76">
        <f t="shared" si="54"/>
        <v>0.49142857142857144</v>
      </c>
      <c r="K273" s="76">
        <f t="shared" si="54"/>
        <v>-0.24468085106382978</v>
      </c>
      <c r="L273" s="76">
        <f t="shared" si="54"/>
        <v>-0.13448989336304312</v>
      </c>
    </row>
    <row r="274" spans="1:12" s="1" customFormat="1" ht="14.25">
      <c r="A274" s="16" t="s">
        <v>7</v>
      </c>
      <c r="B274" s="77">
        <f t="shared" si="54"/>
        <v>-0.22205500068408812</v>
      </c>
      <c r="C274" s="77">
        <f t="shared" si="54"/>
        <v>-0.012317167051578136</v>
      </c>
      <c r="D274" s="77">
        <f t="shared" si="54"/>
        <v>-0.09932659932659933</v>
      </c>
      <c r="E274" s="77">
        <f t="shared" si="54"/>
        <v>0.14691943127962084</v>
      </c>
      <c r="F274" s="77">
        <f t="shared" si="54"/>
        <v>-0.15165876777251186</v>
      </c>
      <c r="G274" s="77">
        <f t="shared" si="54"/>
        <v>-0.12857142857142856</v>
      </c>
      <c r="H274" s="77">
        <f t="shared" si="54"/>
        <v>-0.21146085552865213</v>
      </c>
      <c r="I274" s="77">
        <f t="shared" si="54"/>
        <v>-0.17448777263714474</v>
      </c>
      <c r="J274" s="77">
        <f t="shared" si="54"/>
        <v>0.25763358778625955</v>
      </c>
      <c r="K274" s="77">
        <f t="shared" si="54"/>
        <v>-0.2851662404092072</v>
      </c>
      <c r="L274" s="77">
        <f t="shared" si="54"/>
        <v>-0.15629368674159816</v>
      </c>
    </row>
    <row r="275" spans="1:12" s="13" customFormat="1" ht="15">
      <c r="A275" s="34" t="s">
        <v>47</v>
      </c>
      <c r="B275" s="76">
        <f t="shared" si="54"/>
        <v>-0.041532402434658076</v>
      </c>
      <c r="C275" s="76">
        <f t="shared" si="54"/>
        <v>0.21933085501858737</v>
      </c>
      <c r="D275" s="76">
        <f t="shared" si="54"/>
        <v>-0.03684210526315789</v>
      </c>
      <c r="E275" s="76">
        <f t="shared" si="54"/>
        <v>-0.12</v>
      </c>
      <c r="F275" s="76">
        <f t="shared" si="54"/>
        <v>-0.3541666666666667</v>
      </c>
      <c r="G275" s="76">
        <f t="shared" si="54"/>
        <v>-0.20219123505976094</v>
      </c>
      <c r="H275" s="76">
        <f t="shared" si="54"/>
        <v>0.468944099378882</v>
      </c>
      <c r="I275" s="76">
        <f t="shared" si="54"/>
        <v>0.10516252390057361</v>
      </c>
      <c r="J275" s="76">
        <f t="shared" si="54"/>
        <v>0.7076023391812866</v>
      </c>
      <c r="K275" s="76">
        <f t="shared" si="54"/>
        <v>0.6335403726708074</v>
      </c>
      <c r="L275" s="76">
        <f t="shared" si="54"/>
        <v>0.024478041756659467</v>
      </c>
    </row>
    <row r="276" spans="1:12" s="13" customFormat="1" ht="15">
      <c r="A276" s="34" t="s">
        <v>9</v>
      </c>
      <c r="B276" s="76">
        <f t="shared" si="54"/>
        <v>-0.18222528418877024</v>
      </c>
      <c r="C276" s="76">
        <f t="shared" si="54"/>
        <v>-0.2789473684210526</v>
      </c>
      <c r="D276" s="76">
        <f t="shared" si="54"/>
        <v>-0.0072992700729927005</v>
      </c>
      <c r="E276" s="76">
        <f t="shared" si="54"/>
        <v>-0.0784313725490196</v>
      </c>
      <c r="F276" s="76">
        <f t="shared" si="54"/>
        <v>-0.46938775510204084</v>
      </c>
      <c r="G276" s="76">
        <f t="shared" si="54"/>
        <v>-0.24385245901639344</v>
      </c>
      <c r="H276" s="76">
        <f t="shared" si="54"/>
        <v>-0.18218623481781376</v>
      </c>
      <c r="I276" s="76">
        <f t="shared" si="54"/>
        <v>-0.3037974683544304</v>
      </c>
      <c r="J276" s="76">
        <f t="shared" si="54"/>
        <v>-0.17142857142857143</v>
      </c>
      <c r="K276" s="76">
        <f t="shared" si="54"/>
        <v>0.10759493670886076</v>
      </c>
      <c r="L276" s="76">
        <f t="shared" si="54"/>
        <v>-0.19810344827586207</v>
      </c>
    </row>
    <row r="277" spans="1:12" s="13" customFormat="1" ht="15">
      <c r="A277" s="34" t="s">
        <v>48</v>
      </c>
      <c r="B277" s="76">
        <f t="shared" si="54"/>
        <v>-0.022617124394184167</v>
      </c>
      <c r="C277" s="76">
        <f t="shared" si="54"/>
        <v>0.1414141414141414</v>
      </c>
      <c r="D277" s="76">
        <f t="shared" si="54"/>
        <v>-0.45408163265306123</v>
      </c>
      <c r="E277" s="76">
        <f t="shared" si="54"/>
        <v>0.7</v>
      </c>
      <c r="F277" s="76">
        <f t="shared" si="54"/>
        <v>-0.26666666666666666</v>
      </c>
      <c r="G277" s="76">
        <f t="shared" si="54"/>
        <v>-0.3328380386329866</v>
      </c>
      <c r="H277" s="76">
        <f t="shared" si="54"/>
        <v>0.4690265486725664</v>
      </c>
      <c r="I277" s="76">
        <f t="shared" si="54"/>
        <v>-0.25363489499192243</v>
      </c>
      <c r="J277" s="76">
        <f t="shared" si="54"/>
        <v>0.06060606060606061</v>
      </c>
      <c r="K277" s="76">
        <f t="shared" si="54"/>
        <v>-0.3176470588235294</v>
      </c>
      <c r="L277" s="76">
        <f t="shared" si="54"/>
        <v>-0.07587628865979382</v>
      </c>
    </row>
    <row r="278" spans="1:12" s="1" customFormat="1" ht="14.25">
      <c r="A278" s="16" t="s">
        <v>11</v>
      </c>
      <c r="B278" s="77">
        <f t="shared" si="54"/>
        <v>-0.08578071463534019</v>
      </c>
      <c r="C278" s="77">
        <f t="shared" si="54"/>
        <v>0.035842293906810034</v>
      </c>
      <c r="D278" s="77">
        <f t="shared" si="54"/>
        <v>-0.18546845124282982</v>
      </c>
      <c r="E278" s="77">
        <f t="shared" si="54"/>
        <v>0.125</v>
      </c>
      <c r="F278" s="77">
        <f t="shared" si="54"/>
        <v>-0.3779527559055118</v>
      </c>
      <c r="G278" s="77">
        <f t="shared" si="54"/>
        <v>-0.25065963060686014</v>
      </c>
      <c r="H278" s="77">
        <f t="shared" si="54"/>
        <v>0.19047619047619047</v>
      </c>
      <c r="I278" s="77">
        <f t="shared" si="54"/>
        <v>-0.1657271702367531</v>
      </c>
      <c r="J278" s="77">
        <f t="shared" si="54"/>
        <v>0.16753022452504318</v>
      </c>
      <c r="K278" s="77">
        <f t="shared" si="54"/>
        <v>0.1329243353783231</v>
      </c>
      <c r="L278" s="77">
        <f t="shared" si="54"/>
        <v>-0.08521535233864001</v>
      </c>
    </row>
    <row r="279" spans="1:12" s="13" customFormat="1" ht="15">
      <c r="A279" s="34" t="s">
        <v>49</v>
      </c>
      <c r="B279" s="76">
        <f t="shared" si="54"/>
        <v>0.17726920093095422</v>
      </c>
      <c r="C279" s="76">
        <f t="shared" si="54"/>
        <v>0.6240601503759399</v>
      </c>
      <c r="D279" s="76">
        <f t="shared" si="54"/>
        <v>0.0896551724137931</v>
      </c>
      <c r="E279" s="76">
        <f t="shared" si="54"/>
        <v>-0.4444444444444444</v>
      </c>
      <c r="F279" s="76">
        <f t="shared" si="54"/>
        <v>-0.14285714285714285</v>
      </c>
      <c r="G279" s="76">
        <f t="shared" si="54"/>
        <v>0.048177083333333336</v>
      </c>
      <c r="H279" s="76">
        <f t="shared" si="54"/>
        <v>0.2436548223350254</v>
      </c>
      <c r="I279" s="76">
        <f t="shared" si="54"/>
        <v>-0.06635802469135803</v>
      </c>
      <c r="J279" s="76">
        <f t="shared" si="54"/>
        <v>-0.20069204152249134</v>
      </c>
      <c r="K279" s="76">
        <f t="shared" si="54"/>
        <v>-0.07784431137724551</v>
      </c>
      <c r="L279" s="76">
        <f t="shared" si="54"/>
        <v>0.10928254437869822</v>
      </c>
    </row>
    <row r="280" spans="1:12" s="13" customFormat="1" ht="15">
      <c r="A280" s="34" t="s">
        <v>50</v>
      </c>
      <c r="B280" s="76">
        <f t="shared" si="54"/>
        <v>-0.3680192848533548</v>
      </c>
      <c r="C280" s="76">
        <f t="shared" si="54"/>
        <v>-0.3755868544600939</v>
      </c>
      <c r="D280" s="76">
        <f t="shared" si="54"/>
        <v>-0.2773722627737226</v>
      </c>
      <c r="E280" s="76">
        <f t="shared" si="54"/>
        <v>-0.03870967741935484</v>
      </c>
      <c r="F280" s="76">
        <f t="shared" si="54"/>
        <v>-0.25925925925925924</v>
      </c>
      <c r="G280" s="76">
        <f t="shared" si="54"/>
        <v>0.06444188722669736</v>
      </c>
      <c r="H280" s="76">
        <f t="shared" si="54"/>
        <v>-0.17474633596392333</v>
      </c>
      <c r="I280" s="76">
        <f t="shared" si="54"/>
        <v>-0.08701472556894244</v>
      </c>
      <c r="J280" s="76">
        <f t="shared" si="54"/>
        <v>-0.12023460410557185</v>
      </c>
      <c r="K280" s="76">
        <f t="shared" si="54"/>
        <v>-0.515</v>
      </c>
      <c r="L280" s="76">
        <f t="shared" si="54"/>
        <v>-0.22341302555647155</v>
      </c>
    </row>
    <row r="281" spans="1:12" s="13" customFormat="1" ht="15">
      <c r="A281" s="34" t="s">
        <v>14</v>
      </c>
      <c r="B281" s="76">
        <f t="shared" si="54"/>
        <v>-0.0640279394644936</v>
      </c>
      <c r="C281" s="76">
        <f>(C219-C157)/C157</f>
        <v>1.2972972972972974</v>
      </c>
      <c r="D281" s="76">
        <f t="shared" si="54"/>
        <v>-0.14444444444444443</v>
      </c>
      <c r="E281" s="76">
        <f t="shared" si="54"/>
        <v>-0.043478260869565216</v>
      </c>
      <c r="F281" s="76">
        <f t="shared" si="54"/>
        <v>0.23076923076923078</v>
      </c>
      <c r="G281" s="76">
        <f t="shared" si="54"/>
        <v>-0.2725</v>
      </c>
      <c r="H281" s="76">
        <f t="shared" si="54"/>
        <v>-0.1422924901185771</v>
      </c>
      <c r="I281" s="76">
        <f t="shared" si="54"/>
        <v>-0.15013404825737264</v>
      </c>
      <c r="J281" s="76">
        <f t="shared" si="54"/>
        <v>-0.3248730964467005</v>
      </c>
      <c r="K281" s="76">
        <f t="shared" si="54"/>
        <v>-0.37373737373737376</v>
      </c>
      <c r="L281" s="76">
        <f t="shared" si="54"/>
        <v>-0.11423771524569509</v>
      </c>
    </row>
    <row r="282" spans="1:12" s="1" customFormat="1" ht="14.25">
      <c r="A282" s="16" t="s">
        <v>15</v>
      </c>
      <c r="B282" s="77">
        <f t="shared" si="54"/>
        <v>-0.08673641579480257</v>
      </c>
      <c r="C282" s="77">
        <f t="shared" si="54"/>
        <v>0.2357142857142857</v>
      </c>
      <c r="D282" s="77">
        <f t="shared" si="54"/>
        <v>-0.10215053763440861</v>
      </c>
      <c r="E282" s="77">
        <f t="shared" si="54"/>
        <v>-0.1336206896551724</v>
      </c>
      <c r="F282" s="77">
        <f t="shared" si="54"/>
        <v>-0.12</v>
      </c>
      <c r="G282" s="77">
        <f t="shared" si="54"/>
        <v>-0.007854688267059401</v>
      </c>
      <c r="H282" s="77">
        <f t="shared" si="54"/>
        <v>-0.027151935297515885</v>
      </c>
      <c r="I282" s="77">
        <f t="shared" si="54"/>
        <v>-0.09276018099547512</v>
      </c>
      <c r="J282" s="77">
        <f t="shared" si="54"/>
        <v>-0.19709794437726724</v>
      </c>
      <c r="K282" s="77">
        <f t="shared" si="54"/>
        <v>-0.3283261802575107</v>
      </c>
      <c r="L282" s="77">
        <f t="shared" si="54"/>
        <v>-0.07477984697560272</v>
      </c>
    </row>
    <row r="283" spans="1:12" s="13" customFormat="1" ht="15">
      <c r="A283" s="34" t="s">
        <v>16</v>
      </c>
      <c r="B283" s="76">
        <f t="shared" si="54"/>
        <v>0.24</v>
      </c>
      <c r="C283" s="76">
        <f t="shared" si="54"/>
        <v>0.16666666666666666</v>
      </c>
      <c r="D283" s="76">
        <f t="shared" si="54"/>
        <v>-0.17757009345794392</v>
      </c>
      <c r="E283" s="76">
        <f t="shared" si="54"/>
        <v>-0.1875</v>
      </c>
      <c r="F283" s="76">
        <f t="shared" si="54"/>
        <v>0.5625</v>
      </c>
      <c r="G283" s="76">
        <f t="shared" si="54"/>
        <v>-0.11170212765957446</v>
      </c>
      <c r="H283" s="76">
        <f t="shared" si="54"/>
        <v>0.10119047619047619</v>
      </c>
      <c r="I283" s="76">
        <f t="shared" si="54"/>
        <v>0.08126410835214447</v>
      </c>
      <c r="J283" s="76">
        <f t="shared" si="54"/>
        <v>0.014492753623188406</v>
      </c>
      <c r="K283" s="76">
        <f t="shared" si="54"/>
        <v>0.08602150537634409</v>
      </c>
      <c r="L283" s="76">
        <f t="shared" si="54"/>
        <v>0.0905292479108635</v>
      </c>
    </row>
    <row r="284" spans="1:12" s="13" customFormat="1" ht="15">
      <c r="A284" s="34" t="s">
        <v>17</v>
      </c>
      <c r="B284" s="76">
        <f t="shared" si="54"/>
        <v>-0.1423650975889782</v>
      </c>
      <c r="C284" s="76">
        <f t="shared" si="54"/>
        <v>0.01984126984126984</v>
      </c>
      <c r="D284" s="76">
        <f t="shared" si="54"/>
        <v>-0.26436781609195403</v>
      </c>
      <c r="E284" s="76">
        <f t="shared" si="54"/>
        <v>0.07142857142857142</v>
      </c>
      <c r="F284" s="76">
        <f t="shared" si="54"/>
        <v>-0.0989010989010989</v>
      </c>
      <c r="G284" s="76">
        <f t="shared" si="54"/>
        <v>-0.2782340862422998</v>
      </c>
      <c r="H284" s="76">
        <f t="shared" si="54"/>
        <v>-0.4573643410852713</v>
      </c>
      <c r="I284" s="76">
        <f t="shared" si="54"/>
        <v>-0.3923076923076923</v>
      </c>
      <c r="J284" s="76">
        <f t="shared" si="54"/>
        <v>-0.1288888888888889</v>
      </c>
      <c r="K284" s="76">
        <f t="shared" si="54"/>
        <v>-0.15217391304347827</v>
      </c>
      <c r="L284" s="76">
        <f t="shared" si="54"/>
        <v>-0.22593068035943517</v>
      </c>
    </row>
    <row r="285" spans="1:12" s="13" customFormat="1" ht="15">
      <c r="A285" s="34" t="s">
        <v>18</v>
      </c>
      <c r="B285" s="76">
        <f t="shared" si="54"/>
        <v>0.4502541757443718</v>
      </c>
      <c r="C285" s="76">
        <f t="shared" si="54"/>
        <v>0.21299638989169675</v>
      </c>
      <c r="D285" s="76">
        <f t="shared" si="54"/>
        <v>0.4513888888888889</v>
      </c>
      <c r="E285" s="76">
        <f t="shared" si="54"/>
        <v>0.6296296296296297</v>
      </c>
      <c r="F285" s="76">
        <f t="shared" si="54"/>
        <v>1.34375</v>
      </c>
      <c r="G285" s="76">
        <f t="shared" si="54"/>
        <v>-0.022267206477732792</v>
      </c>
      <c r="H285" s="76">
        <f t="shared" si="54"/>
        <v>-0.35792349726775957</v>
      </c>
      <c r="I285" s="76">
        <f t="shared" si="54"/>
        <v>0.07859078590785908</v>
      </c>
      <c r="J285" s="76">
        <f t="shared" si="54"/>
        <v>-0.1902834008097166</v>
      </c>
      <c r="K285" s="76">
        <f t="shared" si="54"/>
        <v>-0.057971014492753624</v>
      </c>
      <c r="L285" s="76">
        <f t="shared" si="54"/>
        <v>0.16022504892367906</v>
      </c>
    </row>
    <row r="286" spans="1:12" s="1" customFormat="1" ht="14.25">
      <c r="A286" s="16" t="s">
        <v>19</v>
      </c>
      <c r="B286" s="77">
        <f t="shared" si="54"/>
        <v>0.14857975236707938</v>
      </c>
      <c r="C286" s="77">
        <f t="shared" si="54"/>
        <v>0.12762520193861066</v>
      </c>
      <c r="D286" s="77">
        <f t="shared" si="54"/>
        <v>0</v>
      </c>
      <c r="E286" s="77">
        <f t="shared" si="54"/>
        <v>0.3669064748201439</v>
      </c>
      <c r="F286" s="77">
        <f t="shared" si="54"/>
        <v>0.30935251798561153</v>
      </c>
      <c r="G286" s="77">
        <f t="shared" si="54"/>
        <v>-0.14093428345209819</v>
      </c>
      <c r="H286" s="77">
        <f t="shared" si="54"/>
        <v>-0.2733990147783251</v>
      </c>
      <c r="I286" s="77">
        <f t="shared" si="54"/>
        <v>-0.10435435435435435</v>
      </c>
      <c r="J286" s="77">
        <f t="shared" si="54"/>
        <v>-0.10751104565537556</v>
      </c>
      <c r="K286" s="77">
        <f t="shared" si="54"/>
        <v>-0.05707762557077625</v>
      </c>
      <c r="L286" s="77">
        <f t="shared" si="54"/>
        <v>-0.012119649303764827</v>
      </c>
    </row>
    <row r="287" spans="1:12" s="1" customFormat="1" ht="14.25">
      <c r="A287" s="81" t="s">
        <v>51</v>
      </c>
      <c r="B287" s="79">
        <f>(B224-B163)/B163</f>
        <v>-0.814659562798715</v>
      </c>
      <c r="C287" s="79">
        <f aca="true" t="shared" si="55" ref="C287:K287">(C224-C163)/C163</f>
        <v>-0.7589779005524862</v>
      </c>
      <c r="D287" s="79">
        <f t="shared" si="55"/>
        <v>-0.777951933124347</v>
      </c>
      <c r="E287" s="79">
        <f t="shared" si="55"/>
        <v>-0.803921568627451</v>
      </c>
      <c r="F287" s="79">
        <f t="shared" si="55"/>
        <v>-0.6702898550724637</v>
      </c>
      <c r="G287" s="79">
        <f t="shared" si="55"/>
        <v>-0.8063537390683563</v>
      </c>
      <c r="H287" s="79">
        <f t="shared" si="55"/>
        <v>-0.8343627175743964</v>
      </c>
      <c r="I287" s="79">
        <f t="shared" si="55"/>
        <v>-0.8132143416314389</v>
      </c>
      <c r="J287" s="79">
        <f t="shared" si="55"/>
        <v>-0.7677270985051744</v>
      </c>
      <c r="K287" s="79">
        <f t="shared" si="55"/>
        <v>-0.8101149425287356</v>
      </c>
      <c r="L287" s="79">
        <f>(L224-L163)/L163</f>
        <v>-0.8070899843899492</v>
      </c>
    </row>
    <row r="288" spans="2:12" s="13" customFormat="1" ht="15">
      <c r="B288" s="82"/>
      <c r="C288" s="82"/>
      <c r="D288" s="82"/>
      <c r="E288" s="82"/>
      <c r="F288" s="82"/>
      <c r="G288" s="82"/>
      <c r="H288" s="82"/>
      <c r="I288" s="82"/>
      <c r="J288" s="82"/>
      <c r="K288" s="82"/>
      <c r="L288" s="51"/>
    </row>
    <row r="289" spans="1:256" s="57" customFormat="1" ht="20.25">
      <c r="A289" s="131" t="s">
        <v>52</v>
      </c>
      <c r="B289" s="132"/>
      <c r="C289" s="132"/>
      <c r="D289" s="132"/>
      <c r="E289" s="132"/>
      <c r="F289" s="132"/>
      <c r="G289" s="132"/>
      <c r="H289" s="132"/>
      <c r="I289" s="132"/>
      <c r="J289" s="132"/>
      <c r="K289" s="132"/>
      <c r="L289" s="132"/>
      <c r="M289" s="132"/>
      <c r="N289" s="133"/>
      <c r="O289" s="15"/>
      <c r="P289" s="15"/>
      <c r="Q289" s="135"/>
      <c r="R289" s="135"/>
      <c r="S289" s="135"/>
      <c r="T289" s="135"/>
      <c r="U289" s="135"/>
      <c r="V289" s="135"/>
      <c r="W289" s="135"/>
      <c r="X289" s="135"/>
      <c r="Y289" s="135"/>
      <c r="Z289" s="135"/>
      <c r="AA289" s="135"/>
      <c r="AB289" s="135"/>
      <c r="AC289" s="135"/>
      <c r="AD289" s="135"/>
      <c r="AE289" s="135"/>
      <c r="AF289" s="135"/>
      <c r="AG289" s="135"/>
      <c r="AH289" s="135"/>
      <c r="AI289" s="135"/>
      <c r="AJ289" s="135"/>
      <c r="AK289" s="135"/>
      <c r="AL289" s="135"/>
      <c r="AM289" s="135"/>
      <c r="AN289" s="135"/>
      <c r="AO289" s="135"/>
      <c r="AP289" s="135"/>
      <c r="AQ289" s="135"/>
      <c r="AR289" s="135"/>
      <c r="AS289" s="135"/>
      <c r="AT289" s="135"/>
      <c r="AU289" s="135"/>
      <c r="AV289" s="135"/>
      <c r="AW289" s="135"/>
      <c r="AX289" s="135"/>
      <c r="AY289" s="135"/>
      <c r="AZ289" s="135"/>
      <c r="BA289" s="135"/>
      <c r="BB289" s="135"/>
      <c r="BC289" s="135"/>
      <c r="BD289" s="135"/>
      <c r="BE289" s="135"/>
      <c r="BF289" s="135"/>
      <c r="BG289" s="135"/>
      <c r="BH289" s="135"/>
      <c r="BI289" s="135"/>
      <c r="BJ289" s="135"/>
      <c r="BK289" s="135"/>
      <c r="BL289" s="135"/>
      <c r="BM289" s="135"/>
      <c r="BN289" s="135"/>
      <c r="BO289" s="135"/>
      <c r="BP289" s="135"/>
      <c r="BQ289" s="135"/>
      <c r="BR289" s="135"/>
      <c r="BS289" s="135"/>
      <c r="BT289" s="135"/>
      <c r="BU289" s="135"/>
      <c r="BV289" s="135"/>
      <c r="BW289" s="135"/>
      <c r="BX289" s="135"/>
      <c r="BY289" s="135"/>
      <c r="BZ289" s="135"/>
      <c r="CA289" s="135"/>
      <c r="CB289" s="135"/>
      <c r="CC289" s="135"/>
      <c r="CD289" s="135"/>
      <c r="CE289" s="135"/>
      <c r="CF289" s="135"/>
      <c r="CG289" s="135"/>
      <c r="CH289" s="135"/>
      <c r="CI289" s="135"/>
      <c r="CJ289" s="135"/>
      <c r="CK289" s="135"/>
      <c r="CL289" s="135"/>
      <c r="CM289" s="135"/>
      <c r="CN289" s="135"/>
      <c r="CO289" s="135"/>
      <c r="CP289" s="135"/>
      <c r="CQ289" s="135"/>
      <c r="CR289" s="135"/>
      <c r="CS289" s="135"/>
      <c r="CT289" s="135"/>
      <c r="CU289" s="135"/>
      <c r="CV289" s="135"/>
      <c r="CW289" s="135"/>
      <c r="CX289" s="135"/>
      <c r="CY289" s="135"/>
      <c r="CZ289" s="135"/>
      <c r="DA289" s="135"/>
      <c r="DB289" s="135"/>
      <c r="DC289" s="135"/>
      <c r="DD289" s="135"/>
      <c r="DE289" s="135"/>
      <c r="DF289" s="135"/>
      <c r="DG289" s="135"/>
      <c r="DH289" s="135"/>
      <c r="DI289" s="135"/>
      <c r="DJ289" s="135"/>
      <c r="DK289" s="135"/>
      <c r="DL289" s="135"/>
      <c r="DM289" s="135"/>
      <c r="DN289" s="135"/>
      <c r="DO289" s="135"/>
      <c r="DP289" s="135"/>
      <c r="DQ289" s="135"/>
      <c r="DR289" s="135"/>
      <c r="DS289" s="135"/>
      <c r="DT289" s="135"/>
      <c r="DU289" s="135"/>
      <c r="DV289" s="135"/>
      <c r="DW289" s="135"/>
      <c r="DX289" s="135"/>
      <c r="DY289" s="135"/>
      <c r="DZ289" s="135"/>
      <c r="EA289" s="135"/>
      <c r="EB289" s="135"/>
      <c r="EC289" s="135"/>
      <c r="ED289" s="135"/>
      <c r="EE289" s="135"/>
      <c r="EF289" s="135"/>
      <c r="EG289" s="135"/>
      <c r="EH289" s="135"/>
      <c r="EI289" s="135"/>
      <c r="EJ289" s="135"/>
      <c r="EK289" s="135"/>
      <c r="EL289" s="135"/>
      <c r="EM289" s="135"/>
      <c r="EN289" s="135"/>
      <c r="EO289" s="135"/>
      <c r="EP289" s="135"/>
      <c r="EQ289" s="135"/>
      <c r="ER289" s="135"/>
      <c r="ES289" s="135"/>
      <c r="ET289" s="135"/>
      <c r="EU289" s="135"/>
      <c r="EV289" s="135"/>
      <c r="EW289" s="135"/>
      <c r="EX289" s="135"/>
      <c r="EY289" s="135"/>
      <c r="EZ289" s="135"/>
      <c r="FA289" s="135"/>
      <c r="FB289" s="135"/>
      <c r="FC289" s="135"/>
      <c r="FD289" s="135"/>
      <c r="FE289" s="135"/>
      <c r="FF289" s="135"/>
      <c r="FG289" s="135"/>
      <c r="FH289" s="135"/>
      <c r="FI289" s="135"/>
      <c r="FJ289" s="135"/>
      <c r="FK289" s="135"/>
      <c r="FL289" s="135"/>
      <c r="FM289" s="135"/>
      <c r="FN289" s="135"/>
      <c r="FO289" s="135"/>
      <c r="FP289" s="135"/>
      <c r="FQ289" s="135"/>
      <c r="FR289" s="135"/>
      <c r="FS289" s="135"/>
      <c r="FT289" s="135"/>
      <c r="FU289" s="135"/>
      <c r="FV289" s="135"/>
      <c r="FW289" s="135"/>
      <c r="FX289" s="135"/>
      <c r="FY289" s="135"/>
      <c r="FZ289" s="135"/>
      <c r="GA289" s="135"/>
      <c r="GB289" s="135"/>
      <c r="GC289" s="135"/>
      <c r="GD289" s="135"/>
      <c r="GE289" s="135"/>
      <c r="GF289" s="135"/>
      <c r="GG289" s="135"/>
      <c r="GH289" s="135"/>
      <c r="GI289" s="135"/>
      <c r="GJ289" s="135"/>
      <c r="GK289" s="135"/>
      <c r="GL289" s="135"/>
      <c r="GM289" s="135"/>
      <c r="GN289" s="135"/>
      <c r="GO289" s="135"/>
      <c r="GP289" s="135"/>
      <c r="GQ289" s="135"/>
      <c r="GR289" s="135"/>
      <c r="GS289" s="135"/>
      <c r="GT289" s="135"/>
      <c r="GU289" s="135"/>
      <c r="GV289" s="135"/>
      <c r="GW289" s="135"/>
      <c r="GX289" s="135"/>
      <c r="GY289" s="135"/>
      <c r="GZ289" s="135"/>
      <c r="HA289" s="135"/>
      <c r="HB289" s="135"/>
      <c r="HC289" s="135"/>
      <c r="HD289" s="135"/>
      <c r="HE289" s="135"/>
      <c r="HF289" s="135"/>
      <c r="HG289" s="135"/>
      <c r="HH289" s="135"/>
      <c r="HI289" s="135"/>
      <c r="HJ289" s="135"/>
      <c r="HK289" s="135"/>
      <c r="HL289" s="135"/>
      <c r="HM289" s="135"/>
      <c r="HN289" s="135"/>
      <c r="HO289" s="135"/>
      <c r="HP289" s="135"/>
      <c r="HQ289" s="135"/>
      <c r="HR289" s="135"/>
      <c r="HS289" s="135"/>
      <c r="HT289" s="135"/>
      <c r="HU289" s="135"/>
      <c r="HV289" s="135"/>
      <c r="HW289" s="135"/>
      <c r="HX289" s="135"/>
      <c r="HY289" s="135"/>
      <c r="HZ289" s="135"/>
      <c r="IA289" s="135"/>
      <c r="IB289" s="135"/>
      <c r="IC289" s="135"/>
      <c r="ID289" s="135"/>
      <c r="IE289" s="135"/>
      <c r="IF289" s="135"/>
      <c r="IG289" s="135"/>
      <c r="IH289" s="135"/>
      <c r="II289" s="135"/>
      <c r="IJ289" s="135"/>
      <c r="IK289" s="135"/>
      <c r="IL289" s="135"/>
      <c r="IM289" s="135"/>
      <c r="IN289" s="135"/>
      <c r="IO289" s="135"/>
      <c r="IP289" s="135"/>
      <c r="IQ289" s="135"/>
      <c r="IR289" s="135"/>
      <c r="IS289" s="135"/>
      <c r="IT289" s="135"/>
      <c r="IU289" s="135"/>
      <c r="IV289" s="135"/>
    </row>
    <row r="290" spans="1:14" s="24" customFormat="1" ht="18.75">
      <c r="A290" s="34" t="s">
        <v>22</v>
      </c>
      <c r="B290" s="4" t="s">
        <v>53</v>
      </c>
      <c r="C290" s="4" t="s">
        <v>54</v>
      </c>
      <c r="D290" s="4" t="s">
        <v>55</v>
      </c>
      <c r="E290" s="4" t="s">
        <v>56</v>
      </c>
      <c r="F290" s="4" t="s">
        <v>57</v>
      </c>
      <c r="G290" s="4" t="s">
        <v>37</v>
      </c>
      <c r="H290" s="83" t="s">
        <v>58</v>
      </c>
      <c r="I290" s="84" t="s">
        <v>59</v>
      </c>
      <c r="J290" s="85" t="s">
        <v>60</v>
      </c>
      <c r="K290" s="84" t="s">
        <v>61</v>
      </c>
      <c r="L290" s="86" t="s">
        <v>62</v>
      </c>
      <c r="M290" s="87" t="s">
        <v>63</v>
      </c>
      <c r="N290" s="88" t="s">
        <v>64</v>
      </c>
    </row>
    <row r="291" spans="1:19" s="36" customFormat="1" ht="15">
      <c r="A291" s="34" t="s">
        <v>4</v>
      </c>
      <c r="B291" s="89">
        <f>'[3]data entry'!B114</f>
        <v>1087</v>
      </c>
      <c r="C291" s="89">
        <f>'[3]data entry'!C114</f>
        <v>1863</v>
      </c>
      <c r="D291" s="89">
        <f>'[3]data entry'!D114</f>
        <v>1316</v>
      </c>
      <c r="E291" s="89">
        <f>'[3]data entry'!E114</f>
        <v>256</v>
      </c>
      <c r="F291" s="89">
        <f>'[3]data entry'!F114</f>
        <v>436</v>
      </c>
      <c r="G291" s="90">
        <f>'[3]data entry'!G114</f>
        <v>4958</v>
      </c>
      <c r="H291" s="91">
        <f aca="true" t="shared" si="56" ref="H291:H307">(B291*2+C291*5.5+D291*11.5+E291*19+F291*23)/G291</f>
        <v>8.5612141992739</v>
      </c>
      <c r="I291" s="92">
        <f>'[2]summary'!H291</f>
        <v>8.665520628683694</v>
      </c>
      <c r="J291" s="93">
        <f>'[1]summary'!$H$291</f>
        <v>7.35548508973148</v>
      </c>
      <c r="K291" s="92">
        <v>8.567279046673287</v>
      </c>
      <c r="L291" s="94">
        <v>8.79926335174954</v>
      </c>
      <c r="M291" s="95">
        <v>8.184388646288209</v>
      </c>
      <c r="N291" s="96">
        <v>9.635266301642607</v>
      </c>
      <c r="O291" s="38"/>
      <c r="P291" s="38"/>
      <c r="Q291" s="38"/>
      <c r="R291" s="38"/>
      <c r="S291" s="38"/>
    </row>
    <row r="292" spans="1:19" s="36" customFormat="1" ht="15">
      <c r="A292" s="34" t="s">
        <v>5</v>
      </c>
      <c r="B292" s="89">
        <f>'[3]data entry'!B119</f>
        <v>1094</v>
      </c>
      <c r="C292" s="89">
        <f>'[3]data entry'!C119</f>
        <v>2196</v>
      </c>
      <c r="D292" s="89">
        <f>'[3]data entry'!D119</f>
        <v>1606</v>
      </c>
      <c r="E292" s="89">
        <f>'[3]data entry'!E119</f>
        <v>233</v>
      </c>
      <c r="F292" s="89">
        <f>'[3]data entry'!F119</f>
        <v>360</v>
      </c>
      <c r="G292" s="90">
        <f>'[3]data entry'!G119</f>
        <v>5489</v>
      </c>
      <c r="H292" s="91">
        <f t="shared" si="56"/>
        <v>8.278739296775369</v>
      </c>
      <c r="I292" s="92">
        <f>'[2]summary'!H292</f>
        <v>8.098509126375923</v>
      </c>
      <c r="J292" s="93">
        <f>'[1]summary'!$H$292</f>
        <v>7.511085028690663</v>
      </c>
      <c r="K292" s="92">
        <v>8.299506061966772</v>
      </c>
      <c r="L292" s="94">
        <v>8.61195231958763</v>
      </c>
      <c r="M292" s="95">
        <v>7.973934927197555</v>
      </c>
      <c r="N292" s="96">
        <v>9.755832037325039</v>
      </c>
      <c r="O292" s="38"/>
      <c r="P292" s="38"/>
      <c r="Q292" s="38"/>
      <c r="R292" s="38"/>
      <c r="S292" s="38"/>
    </row>
    <row r="293" spans="1:19" s="36" customFormat="1" ht="15">
      <c r="A293" s="34" t="s">
        <v>46</v>
      </c>
      <c r="B293" s="89">
        <f>'[3]data entry'!B124</f>
        <v>1279</v>
      </c>
      <c r="C293" s="89">
        <f>'[3]data entry'!C124</f>
        <v>2402</v>
      </c>
      <c r="D293" s="89">
        <f>'[3]data entry'!D124</f>
        <v>1478</v>
      </c>
      <c r="E293" s="89">
        <f>'[3]data entry'!E124</f>
        <v>201</v>
      </c>
      <c r="F293" s="89">
        <f>'[3]data entry'!F124</f>
        <v>354</v>
      </c>
      <c r="G293" s="90">
        <f>'[3]data entry'!G124</f>
        <v>5714</v>
      </c>
      <c r="H293" s="91">
        <f t="shared" si="56"/>
        <v>7.827616380819041</v>
      </c>
      <c r="I293" s="92">
        <f>'[2]summary'!H293</f>
        <v>7.432571631541558</v>
      </c>
      <c r="J293" s="93">
        <f>'[1]summary'!$H$293</f>
        <v>6.869530065689743</v>
      </c>
      <c r="K293" s="92">
        <v>7.642394402694999</v>
      </c>
      <c r="L293" s="94">
        <v>8.07496069744176</v>
      </c>
      <c r="M293" s="95">
        <v>7.58099555251454</v>
      </c>
      <c r="N293" s="96">
        <v>8.900202839756592</v>
      </c>
      <c r="O293" s="38"/>
      <c r="P293" s="38"/>
      <c r="Q293" s="38"/>
      <c r="R293" s="38"/>
      <c r="S293" s="38"/>
    </row>
    <row r="294" spans="1:18" s="24" customFormat="1" ht="15">
      <c r="A294" s="16" t="s">
        <v>7</v>
      </c>
      <c r="B294" s="97">
        <f aca="true" t="shared" si="57" ref="B294:G294">SUM(B291:B293)</f>
        <v>3460</v>
      </c>
      <c r="C294" s="97">
        <f t="shared" si="57"/>
        <v>6461</v>
      </c>
      <c r="D294" s="97">
        <f t="shared" si="57"/>
        <v>4400</v>
      </c>
      <c r="E294" s="97">
        <f t="shared" si="57"/>
        <v>690</v>
      </c>
      <c r="F294" s="97">
        <f t="shared" si="57"/>
        <v>1150</v>
      </c>
      <c r="G294" s="97">
        <f t="shared" si="57"/>
        <v>16161</v>
      </c>
      <c r="H294" s="98">
        <f t="shared" si="56"/>
        <v>8.205896912319782</v>
      </c>
      <c r="I294" s="99">
        <f>'[2]summary'!H294</f>
        <v>7.999056647186047</v>
      </c>
      <c r="J294" s="100">
        <f>'[1]summary'!$H$294</f>
        <v>7.210719147913831</v>
      </c>
      <c r="K294" s="99">
        <v>8.130546450760725</v>
      </c>
      <c r="L294" s="101">
        <v>8.464904749127985</v>
      </c>
      <c r="M294" s="102">
        <v>7.890549752955157</v>
      </c>
      <c r="N294" s="103">
        <v>9.40616402706521</v>
      </c>
      <c r="O294" s="72"/>
      <c r="P294" s="72"/>
      <c r="Q294" s="72"/>
      <c r="R294" s="72"/>
    </row>
    <row r="295" spans="1:18" s="36" customFormat="1" ht="15">
      <c r="A295" s="34" t="s">
        <v>47</v>
      </c>
      <c r="B295" s="89">
        <f>'[3]data entry'!B133</f>
        <v>1215</v>
      </c>
      <c r="C295" s="89">
        <f>'[3]data entry'!C133</f>
        <v>2704</v>
      </c>
      <c r="D295" s="89">
        <f>'[3]data entry'!D133</f>
        <v>1468</v>
      </c>
      <c r="E295" s="89">
        <f>'[3]data entry'!E133</f>
        <v>216</v>
      </c>
      <c r="F295" s="89">
        <f>'[3]data entry'!F133</f>
        <v>258</v>
      </c>
      <c r="G295" s="90">
        <f>'[3]data entry'!G133</f>
        <v>5861</v>
      </c>
      <c r="H295" s="91">
        <f t="shared" si="56"/>
        <v>7.5451288176079165</v>
      </c>
      <c r="I295" s="92">
        <f>'[2]summary'!H295</f>
        <v>7.283452343992549</v>
      </c>
      <c r="J295" s="93">
        <f>'[1]summary'!$H$295</f>
        <v>6.9590873836608065</v>
      </c>
      <c r="K295" s="92">
        <v>7.634949952335558</v>
      </c>
      <c r="L295" s="94">
        <v>7.362350825568089</v>
      </c>
      <c r="M295" s="95">
        <v>6.805828476269776</v>
      </c>
      <c r="N295" s="96">
        <v>8.677459786922917</v>
      </c>
      <c r="O295" s="72"/>
      <c r="P295" s="72"/>
      <c r="Q295" s="72"/>
      <c r="R295" s="72"/>
    </row>
    <row r="296" spans="1:18" s="36" customFormat="1" ht="15">
      <c r="A296" s="34" t="s">
        <v>9</v>
      </c>
      <c r="B296" s="89">
        <f>'[3]data entry'!B138</f>
        <v>1180</v>
      </c>
      <c r="C296" s="89">
        <f>'[3]data entry'!C138</f>
        <v>1931</v>
      </c>
      <c r="D296" s="89">
        <f>'[3]data entry'!D138</f>
        <v>893</v>
      </c>
      <c r="E296" s="89">
        <f>'[3]data entry'!E138</f>
        <v>110</v>
      </c>
      <c r="F296" s="89">
        <f>'[3]data entry'!F138</f>
        <v>240</v>
      </c>
      <c r="G296" s="90">
        <f>'[3]data entry'!G138</f>
        <v>4354</v>
      </c>
      <c r="H296" s="91">
        <f t="shared" si="56"/>
        <v>7.087735415709692</v>
      </c>
      <c r="I296" s="92">
        <f>'[2]summary'!H296</f>
        <v>6.5312401138880105</v>
      </c>
      <c r="J296" s="93">
        <f>'[1]summary'!$H$296</f>
        <v>6.964601129289127</v>
      </c>
      <c r="K296" s="92">
        <v>7.1620785648004945</v>
      </c>
      <c r="L296" s="94">
        <v>7.150411596277738</v>
      </c>
      <c r="M296" s="95">
        <v>6.779727095516569</v>
      </c>
      <c r="N296" s="96">
        <v>7.8727969348659</v>
      </c>
      <c r="O296" s="72"/>
      <c r="P296" s="72"/>
      <c r="Q296" s="72"/>
      <c r="R296" s="72"/>
    </row>
    <row r="297" spans="1:18" s="36" customFormat="1" ht="15">
      <c r="A297" s="34" t="s">
        <v>48</v>
      </c>
      <c r="B297" s="89">
        <f>'[3]data entry'!B143</f>
        <v>1068</v>
      </c>
      <c r="C297" s="89">
        <f>'[3]data entry'!C143</f>
        <v>1859</v>
      </c>
      <c r="D297" s="89">
        <f>'[3]data entry'!D143</f>
        <v>997</v>
      </c>
      <c r="E297" s="89">
        <f>'[3]data entry'!E143</f>
        <v>113</v>
      </c>
      <c r="F297" s="89">
        <f>'[3]data entry'!F143</f>
        <v>303</v>
      </c>
      <c r="G297" s="90">
        <f>'[3]data entry'!G143</f>
        <v>4340</v>
      </c>
      <c r="H297" s="91">
        <f t="shared" si="56"/>
        <v>7.590322580645161</v>
      </c>
      <c r="I297" s="92">
        <f>'[2]summary'!H297</f>
        <v>7.552453632148377</v>
      </c>
      <c r="J297" s="93">
        <f>'[1]summary'!$H$297</f>
        <v>7.322918397872694</v>
      </c>
      <c r="K297" s="92">
        <v>7.481950384944397</v>
      </c>
      <c r="L297" s="94">
        <v>7.544167016365925</v>
      </c>
      <c r="M297" s="95">
        <v>7.212946763309173</v>
      </c>
      <c r="N297" s="96">
        <v>8.239845834568634</v>
      </c>
      <c r="O297" s="72"/>
      <c r="P297" s="72"/>
      <c r="Q297" s="72"/>
      <c r="R297" s="72"/>
    </row>
    <row r="298" spans="1:18" s="24" customFormat="1" ht="15">
      <c r="A298" s="16" t="s">
        <v>11</v>
      </c>
      <c r="B298" s="97">
        <f aca="true" t="shared" si="58" ref="B298:G298">SUM(B295:B297)</f>
        <v>3463</v>
      </c>
      <c r="C298" s="97">
        <f t="shared" si="58"/>
        <v>6494</v>
      </c>
      <c r="D298" s="97">
        <f t="shared" si="58"/>
        <v>3358</v>
      </c>
      <c r="E298" s="97">
        <f t="shared" si="58"/>
        <v>439</v>
      </c>
      <c r="F298" s="97">
        <f t="shared" si="58"/>
        <v>801</v>
      </c>
      <c r="G298" s="97">
        <f t="shared" si="58"/>
        <v>14555</v>
      </c>
      <c r="H298" s="98">
        <f t="shared" si="56"/>
        <v>7.421779457231192</v>
      </c>
      <c r="I298" s="99">
        <f>'[2]summary'!H298</f>
        <v>7.095986622073578</v>
      </c>
      <c r="J298" s="100">
        <f>'[1]summary'!$H$298</f>
        <v>7.066892545982575</v>
      </c>
      <c r="K298" s="99">
        <v>7.44406607738009</v>
      </c>
      <c r="L298" s="101">
        <v>7.343057494991196</v>
      </c>
      <c r="M298" s="102">
        <v>6.904598308668076</v>
      </c>
      <c r="N298" s="104">
        <v>8.29432712215321</v>
      </c>
      <c r="O298" s="72"/>
      <c r="P298" s="72"/>
      <c r="Q298" s="72"/>
      <c r="R298" s="72"/>
    </row>
    <row r="299" spans="1:18" s="36" customFormat="1" ht="15">
      <c r="A299" s="34" t="s">
        <v>49</v>
      </c>
      <c r="B299" s="89">
        <f>'[3]data entry'!B152</f>
        <v>1199</v>
      </c>
      <c r="C299" s="89">
        <f>'[3]data entry'!C152</f>
        <v>1882</v>
      </c>
      <c r="D299" s="89">
        <f>'[3]data entry'!D152</f>
        <v>1452</v>
      </c>
      <c r="E299" s="89">
        <f>'[3]data entry'!E152</f>
        <v>351</v>
      </c>
      <c r="F299" s="89">
        <f>'[3]data entry'!F152</f>
        <v>653</v>
      </c>
      <c r="G299" s="90">
        <f>'[3]data entry'!G152</f>
        <v>5537</v>
      </c>
      <c r="H299" s="91">
        <f t="shared" si="56"/>
        <v>9.235145385587863</v>
      </c>
      <c r="I299" s="92">
        <f>'[2]summary'!H299</f>
        <v>8.603604250430786</v>
      </c>
      <c r="J299" s="93">
        <f>'[1]summary'!$H$299</f>
        <v>9.083333333333334</v>
      </c>
      <c r="K299" s="92">
        <v>9.259335154826958</v>
      </c>
      <c r="L299" s="94">
        <v>9.02010503856885</v>
      </c>
      <c r="M299" s="95">
        <v>8.107930720145852</v>
      </c>
      <c r="N299" s="96">
        <v>9.301298987230295</v>
      </c>
      <c r="O299" s="72"/>
      <c r="P299" s="72"/>
      <c r="Q299" s="72"/>
      <c r="R299" s="72"/>
    </row>
    <row r="300" spans="1:18" s="36" customFormat="1" ht="15">
      <c r="A300" s="34" t="s">
        <v>50</v>
      </c>
      <c r="B300" s="89">
        <f>'[3]data entry'!B157</f>
        <v>1588</v>
      </c>
      <c r="C300" s="89">
        <f>'[3]data entry'!C157</f>
        <v>1967</v>
      </c>
      <c r="D300" s="89">
        <f>'[3]data entry'!D157</f>
        <v>1196</v>
      </c>
      <c r="E300" s="89">
        <f>'[3]data entry'!E157</f>
        <v>218</v>
      </c>
      <c r="F300" s="89">
        <f>'[3]data entry'!F157</f>
        <v>405</v>
      </c>
      <c r="G300" s="90">
        <f>'[3]data entry'!G157</f>
        <v>5374</v>
      </c>
      <c r="H300" s="91">
        <f t="shared" si="56"/>
        <v>7.667566058801637</v>
      </c>
      <c r="I300" s="92">
        <f>'[2]summary'!H300</f>
        <v>7.407962129442806</v>
      </c>
      <c r="J300" s="93">
        <f>'[1]summary'!$H$300</f>
        <v>7.892986000865926</v>
      </c>
      <c r="K300" s="92">
        <v>7.996549457771936</v>
      </c>
      <c r="L300" s="94">
        <v>7.972645739910314</v>
      </c>
      <c r="M300" s="95">
        <v>7.263424399434762</v>
      </c>
      <c r="N300" s="96">
        <v>8.2673755186722</v>
      </c>
      <c r="O300" s="72"/>
      <c r="P300" s="72"/>
      <c r="Q300" s="72"/>
      <c r="R300" s="72"/>
    </row>
    <row r="301" spans="1:18" s="36" customFormat="1" ht="15">
      <c r="A301" s="34" t="s">
        <v>14</v>
      </c>
      <c r="B301" s="89">
        <f>'[3]data entry'!B162</f>
        <v>831</v>
      </c>
      <c r="C301" s="89">
        <f>'[3]data entry'!C162</f>
        <v>406</v>
      </c>
      <c r="D301" s="89">
        <f>'[3]data entry'!D162</f>
        <v>222</v>
      </c>
      <c r="E301" s="89">
        <f>'[3]data entry'!E162</f>
        <v>74</v>
      </c>
      <c r="F301" s="89">
        <f>'[3]data entry'!F162</f>
        <v>173</v>
      </c>
      <c r="G301" s="90">
        <f>'[3]data entry'!G162</f>
        <v>1706</v>
      </c>
      <c r="H301" s="91">
        <f>(B301*2+C301*5.5+D301*11.5+E301*19+F301*23)/G301</f>
        <v>6.936107854630715</v>
      </c>
      <c r="I301" s="92">
        <f>'[2]summary'!H301</f>
        <v>9.012835820895523</v>
      </c>
      <c r="J301" s="93">
        <f>'[1]summary'!$H$301</f>
        <v>8.643462149285336</v>
      </c>
      <c r="K301" s="92">
        <v>7.999772313296903</v>
      </c>
      <c r="L301" s="94">
        <v>7.529180327868852</v>
      </c>
      <c r="M301" s="95">
        <v>7.395161290322581</v>
      </c>
      <c r="N301" s="96">
        <v>7.877973112719752</v>
      </c>
      <c r="O301" s="72"/>
      <c r="P301" s="72"/>
      <c r="Q301" s="72"/>
      <c r="R301" s="72"/>
    </row>
    <row r="302" spans="1:18" s="36" customFormat="1" ht="15">
      <c r="A302" s="16" t="s">
        <v>15</v>
      </c>
      <c r="B302" s="50">
        <f aca="true" t="shared" si="59" ref="B302:G302">SUM(B299:B301)</f>
        <v>3618</v>
      </c>
      <c r="C302" s="50">
        <f t="shared" si="59"/>
        <v>4255</v>
      </c>
      <c r="D302" s="50">
        <f t="shared" si="59"/>
        <v>2870</v>
      </c>
      <c r="E302" s="50">
        <f t="shared" si="59"/>
        <v>643</v>
      </c>
      <c r="F302" s="50">
        <f t="shared" si="59"/>
        <v>1231</v>
      </c>
      <c r="G302" s="50">
        <f t="shared" si="59"/>
        <v>12617</v>
      </c>
      <c r="H302" s="98">
        <f t="shared" si="56"/>
        <v>8.256598240469208</v>
      </c>
      <c r="I302" s="99">
        <f>'[2]summary'!H302</f>
        <v>8.138277416788224</v>
      </c>
      <c r="J302" s="100">
        <f>'[1]summary'!$H$302</f>
        <v>8.50704582963057</v>
      </c>
      <c r="K302" s="99">
        <v>8.556489576328177</v>
      </c>
      <c r="L302" s="101">
        <v>8.445065408180163</v>
      </c>
      <c r="M302" s="102">
        <v>7.7022641855348795</v>
      </c>
      <c r="N302" s="105">
        <v>8.728617191671116</v>
      </c>
      <c r="O302" s="72"/>
      <c r="P302" s="72"/>
      <c r="Q302" s="72"/>
      <c r="R302" s="72"/>
    </row>
    <row r="303" spans="1:18" s="36" customFormat="1" ht="15">
      <c r="A303" s="34" t="s">
        <v>16</v>
      </c>
      <c r="B303" s="106">
        <f>'[3]data entry'!B171</f>
        <v>1205</v>
      </c>
      <c r="C303" s="106">
        <f>'[3]data entry'!C171</f>
        <v>967</v>
      </c>
      <c r="D303" s="106">
        <f>'[3]data entry'!D171</f>
        <v>464</v>
      </c>
      <c r="E303" s="106">
        <f>'[3]data entry'!E171</f>
        <v>80</v>
      </c>
      <c r="F303" s="106">
        <f>'[3]data entry'!F171</f>
        <v>269</v>
      </c>
      <c r="G303" s="74">
        <f>'[3]data entry'!G171</f>
        <v>2985</v>
      </c>
      <c r="H303" s="91">
        <f t="shared" si="56"/>
        <v>6.9586264656616414</v>
      </c>
      <c r="I303" s="92">
        <f>'[2]summary'!H303</f>
        <v>8.117608977125593</v>
      </c>
      <c r="J303" s="93">
        <f>'[1]summary'!$H$303</f>
        <v>8.119423955040393</v>
      </c>
      <c r="K303" s="92">
        <v>8.21150019896538</v>
      </c>
      <c r="L303" s="94">
        <v>8.304108934543716</v>
      </c>
      <c r="M303" s="95">
        <v>8.572623828647925</v>
      </c>
      <c r="N303" s="96">
        <v>7.86857476635514</v>
      </c>
      <c r="O303" s="72"/>
      <c r="P303" s="72"/>
      <c r="Q303" s="72"/>
      <c r="R303" s="72"/>
    </row>
    <row r="304" spans="1:18" s="36" customFormat="1" ht="15">
      <c r="A304" s="34" t="s">
        <v>17</v>
      </c>
      <c r="B304" s="106">
        <f>'[3]data entry'!B176</f>
        <v>1135</v>
      </c>
      <c r="C304" s="106">
        <f>'[3]data entry'!C176</f>
        <v>2353</v>
      </c>
      <c r="D304" s="106">
        <f>'[3]data entry'!D176</f>
        <v>984</v>
      </c>
      <c r="E304" s="106">
        <f>'[3]data entry'!E176</f>
        <v>153</v>
      </c>
      <c r="F304" s="106">
        <f>'[3]data entry'!F176</f>
        <v>249</v>
      </c>
      <c r="G304" s="74">
        <f>'[3]data entry'!G176</f>
        <v>4874</v>
      </c>
      <c r="H304" s="91">
        <f t="shared" si="56"/>
        <v>7.2140951990151825</v>
      </c>
      <c r="I304" s="92">
        <f>'[2]summary'!H304</f>
        <v>7.369498148909914</v>
      </c>
      <c r="J304" s="93">
        <f>'[1]summary'!$H$304</f>
        <v>7.2649678377041065</v>
      </c>
      <c r="K304" s="92">
        <v>6.8335194639438415</v>
      </c>
      <c r="L304" s="94">
        <v>7.122109320252277</v>
      </c>
      <c r="M304" s="95">
        <v>7.601020408163265</v>
      </c>
      <c r="N304" s="96">
        <v>7.250165161858622</v>
      </c>
      <c r="O304" s="62"/>
      <c r="P304" s="62"/>
      <c r="Q304" s="31"/>
      <c r="R304" s="72"/>
    </row>
    <row r="305" spans="1:18" s="36" customFormat="1" ht="15">
      <c r="A305" s="34" t="s">
        <v>18</v>
      </c>
      <c r="B305" s="89">
        <f>'[3]data entry'!B181</f>
        <v>1041</v>
      </c>
      <c r="C305" s="89">
        <f>'[3]data entry'!C181</f>
        <v>2424</v>
      </c>
      <c r="D305" s="89">
        <f>'[3]data entry'!D181</f>
        <v>2355</v>
      </c>
      <c r="E305" s="106">
        <f>'[3]data entry'!E181</f>
        <v>373</v>
      </c>
      <c r="F305" s="106">
        <f>'[3]data entry'!F181</f>
        <v>506</v>
      </c>
      <c r="G305" s="74">
        <f>'[3]data entry'!G181</f>
        <v>6699</v>
      </c>
      <c r="H305" s="91">
        <f t="shared" si="56"/>
        <v>9.138901328556502</v>
      </c>
      <c r="I305" s="92">
        <f>'[2]summary'!H305</f>
        <v>10.3658267020336</v>
      </c>
      <c r="J305" s="93">
        <f>'[1]summary'!$H$305</f>
        <v>9.13611639923851</v>
      </c>
      <c r="K305" s="92">
        <v>8.534774090853434</v>
      </c>
      <c r="L305" s="94">
        <v>9.044583744189323</v>
      </c>
      <c r="M305" s="95">
        <v>9.68377268798617</v>
      </c>
      <c r="N305" s="96">
        <v>9.148103239217045</v>
      </c>
      <c r="O305" s="31"/>
      <c r="P305" s="33"/>
      <c r="Q305" s="31"/>
      <c r="R305" s="72"/>
    </row>
    <row r="306" spans="1:18" s="36" customFormat="1" ht="15">
      <c r="A306" s="16" t="s">
        <v>19</v>
      </c>
      <c r="B306" s="107">
        <f aca="true" t="shared" si="60" ref="B306:G306">SUM(B303:B305)</f>
        <v>3381</v>
      </c>
      <c r="C306" s="107">
        <f t="shared" si="60"/>
        <v>5744</v>
      </c>
      <c r="D306" s="107">
        <f t="shared" si="60"/>
        <v>3803</v>
      </c>
      <c r="E306" s="107">
        <f t="shared" si="60"/>
        <v>606</v>
      </c>
      <c r="F306" s="107">
        <f t="shared" si="60"/>
        <v>1024</v>
      </c>
      <c r="G306" s="50">
        <f t="shared" si="60"/>
        <v>14558</v>
      </c>
      <c r="H306" s="98">
        <f t="shared" si="56"/>
        <v>8.047430965792005</v>
      </c>
      <c r="I306" s="99">
        <f>'[2]summary'!H306</f>
        <v>8.270998834869188</v>
      </c>
      <c r="J306" s="100">
        <f>'[1]summary'!$H$306</f>
        <v>8.260606246925725</v>
      </c>
      <c r="K306" s="99">
        <v>7.857652820391786</v>
      </c>
      <c r="L306" s="101">
        <v>8.204093959731544</v>
      </c>
      <c r="M306" s="102">
        <v>8.654054310672237</v>
      </c>
      <c r="N306" s="105">
        <v>8.249293198070847</v>
      </c>
      <c r="O306" s="31"/>
      <c r="P306" s="31"/>
      <c r="Q306" s="31"/>
      <c r="R306" s="72"/>
    </row>
    <row r="307" spans="1:18" s="24" customFormat="1" ht="15">
      <c r="A307" s="108" t="s">
        <v>51</v>
      </c>
      <c r="B307" s="29">
        <f aca="true" t="shared" si="61" ref="B307:G307">B306+B302+B298+B294</f>
        <v>13922</v>
      </c>
      <c r="C307" s="29">
        <f t="shared" si="61"/>
        <v>22954</v>
      </c>
      <c r="D307" s="29">
        <f t="shared" si="61"/>
        <v>14431</v>
      </c>
      <c r="E307" s="29">
        <f t="shared" si="61"/>
        <v>2378</v>
      </c>
      <c r="F307" s="29">
        <f t="shared" si="61"/>
        <v>4206</v>
      </c>
      <c r="G307" s="29">
        <f t="shared" si="61"/>
        <v>57891</v>
      </c>
      <c r="H307" s="109">
        <f t="shared" si="56"/>
        <v>7.979953706102848</v>
      </c>
      <c r="I307" s="110">
        <f>'[2]summary'!H307</f>
        <v>7.819383431473346</v>
      </c>
      <c r="J307" s="100">
        <f>'[1]summary'!$H$307</f>
        <v>7.655346932467934</v>
      </c>
      <c r="K307" s="110">
        <v>7.959177380006031</v>
      </c>
      <c r="L307" s="101">
        <v>8.100823078409896</v>
      </c>
      <c r="M307" s="111"/>
      <c r="N307" s="112">
        <v>8.535010124693596</v>
      </c>
      <c r="O307" s="31"/>
      <c r="P307" s="31"/>
      <c r="Q307" s="31"/>
      <c r="R307" s="72"/>
    </row>
    <row r="308" spans="1:18" s="24" customFormat="1" ht="15">
      <c r="A308" s="36"/>
      <c r="B308" s="113"/>
      <c r="C308" s="113"/>
      <c r="D308" s="113"/>
      <c r="E308" s="113"/>
      <c r="F308" s="113"/>
      <c r="G308" s="113"/>
      <c r="H308" s="114"/>
      <c r="I308" s="36"/>
      <c r="J308" s="36"/>
      <c r="K308" s="36"/>
      <c r="L308" s="36"/>
      <c r="M308" s="72"/>
      <c r="N308" s="31"/>
      <c r="O308" s="31"/>
      <c r="P308" s="31"/>
      <c r="Q308" s="31"/>
      <c r="R308" s="72"/>
    </row>
    <row r="309" spans="2:12" s="36" customFormat="1" ht="15">
      <c r="B309" s="38"/>
      <c r="C309" s="38"/>
      <c r="D309" s="38"/>
      <c r="E309" s="38"/>
      <c r="F309" s="38"/>
      <c r="G309" s="38"/>
      <c r="I309" s="115"/>
      <c r="K309" s="116"/>
      <c r="L309" s="116"/>
    </row>
    <row r="310" spans="1:33" s="117" customFormat="1" ht="20.25">
      <c r="A310" s="136" t="s">
        <v>65</v>
      </c>
      <c r="B310" s="137"/>
      <c r="C310" s="137"/>
      <c r="D310" s="137"/>
      <c r="E310" s="137"/>
      <c r="F310" s="138"/>
      <c r="G310" s="139" t="s">
        <v>66</v>
      </c>
      <c r="H310" s="140"/>
      <c r="I310" s="140"/>
      <c r="J310" s="140"/>
      <c r="K310" s="141"/>
      <c r="L310" s="142" t="s">
        <v>67</v>
      </c>
      <c r="M310" s="143"/>
      <c r="N310" s="143"/>
      <c r="O310" s="143"/>
      <c r="P310" s="144"/>
      <c r="R310" s="118"/>
      <c r="S310" s="56"/>
      <c r="T310" s="56"/>
      <c r="U310" s="56"/>
      <c r="V310" s="56"/>
      <c r="W310" s="56"/>
      <c r="X310" s="65"/>
      <c r="Y310" s="56"/>
      <c r="Z310" s="56"/>
      <c r="AA310" s="56"/>
      <c r="AB310" s="56"/>
      <c r="AC310" s="56"/>
      <c r="AD310" s="56"/>
      <c r="AE310" s="56"/>
      <c r="AF310" s="56"/>
      <c r="AG310" s="56"/>
    </row>
    <row r="311" spans="1:33" s="13" customFormat="1" ht="29.25">
      <c r="A311" s="34" t="s">
        <v>22</v>
      </c>
      <c r="B311" s="4" t="s">
        <v>68</v>
      </c>
      <c r="C311" s="4" t="s">
        <v>69</v>
      </c>
      <c r="D311" s="119" t="s">
        <v>70</v>
      </c>
      <c r="E311" s="119" t="s">
        <v>71</v>
      </c>
      <c r="F311" s="120" t="s">
        <v>20</v>
      </c>
      <c r="G311" s="4" t="s">
        <v>68</v>
      </c>
      <c r="H311" s="4" t="s">
        <v>69</v>
      </c>
      <c r="I311" s="119" t="s">
        <v>70</v>
      </c>
      <c r="J311" s="119" t="s">
        <v>71</v>
      </c>
      <c r="K311" s="120" t="s">
        <v>20</v>
      </c>
      <c r="L311" s="4" t="s">
        <v>68</v>
      </c>
      <c r="M311" s="4" t="s">
        <v>69</v>
      </c>
      <c r="N311" s="119" t="s">
        <v>70</v>
      </c>
      <c r="O311" s="119" t="s">
        <v>71</v>
      </c>
      <c r="P311" s="120" t="s">
        <v>20</v>
      </c>
      <c r="S311" s="40"/>
      <c r="T311" s="40"/>
      <c r="U311" s="121"/>
      <c r="V311" s="121"/>
      <c r="W311" s="24"/>
      <c r="X311" s="40"/>
      <c r="Y311" s="40"/>
      <c r="Z311" s="121"/>
      <c r="AA311" s="121"/>
      <c r="AB311" s="24"/>
      <c r="AC311" s="40"/>
      <c r="AD311" s="40"/>
      <c r="AE311" s="121"/>
      <c r="AF311" s="121"/>
      <c r="AG311" s="24"/>
    </row>
    <row r="312" spans="1:33" s="13" customFormat="1" ht="15">
      <c r="A312" s="34" t="s">
        <v>4</v>
      </c>
      <c r="B312" s="8">
        <f>'[3]data entry'!B65</f>
        <v>67</v>
      </c>
      <c r="C312" s="122">
        <f>'[3]data entry'!C65</f>
        <v>5038</v>
      </c>
      <c r="D312" s="8">
        <f>'[3]data entry'!D65</f>
        <v>3417</v>
      </c>
      <c r="E312" s="8">
        <f>'[3]data entry'!E65</f>
        <v>1621</v>
      </c>
      <c r="F312" s="123">
        <f>SUM(B312:C312)</f>
        <v>5105</v>
      </c>
      <c r="G312" s="8">
        <f>'[3]data entry'!B80</f>
        <v>1404</v>
      </c>
      <c r="H312" s="122">
        <f>'[3]data entry'!C80</f>
        <v>3554</v>
      </c>
      <c r="I312" s="8">
        <f>'[3]data entry'!D80</f>
        <v>3488</v>
      </c>
      <c r="J312" s="8">
        <f>'[3]data entry'!E80</f>
        <v>66</v>
      </c>
      <c r="K312" s="123">
        <f>'[3]data entry'!F80</f>
        <v>4958</v>
      </c>
      <c r="L312" s="11">
        <f>'[3]data entry'!B95</f>
        <v>1471</v>
      </c>
      <c r="M312" s="74">
        <f>'[3]data entry'!C95</f>
        <v>8592</v>
      </c>
      <c r="N312" s="11">
        <f>'[3]data entry'!D95</f>
        <v>6905</v>
      </c>
      <c r="O312" s="11">
        <f>'[3]data entry'!E95</f>
        <v>1687</v>
      </c>
      <c r="P312" s="124">
        <f>'[3]data entry'!F95</f>
        <v>10063</v>
      </c>
      <c r="S312" s="15"/>
      <c r="T312" s="15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  <c r="AF312" s="15"/>
      <c r="AG312" s="15"/>
    </row>
    <row r="313" spans="1:33" s="13" customFormat="1" ht="15">
      <c r="A313" s="34" t="s">
        <v>5</v>
      </c>
      <c r="B313" s="8">
        <f>'[3]data entry'!B66</f>
        <v>92</v>
      </c>
      <c r="C313" s="122">
        <f>'[3]data entry'!C66</f>
        <v>4453</v>
      </c>
      <c r="D313" s="8">
        <f>'[3]data entry'!D66</f>
        <v>3281</v>
      </c>
      <c r="E313" s="8">
        <f>'[3]data entry'!E66</f>
        <v>1172</v>
      </c>
      <c r="F313" s="123">
        <f>SUM(B313:C313)</f>
        <v>4545</v>
      </c>
      <c r="G313" s="8">
        <f>'[3]data entry'!B81</f>
        <v>1644</v>
      </c>
      <c r="H313" s="122">
        <f>'[3]data entry'!C81</f>
        <v>3845</v>
      </c>
      <c r="I313" s="8">
        <f>'[3]data entry'!D81</f>
        <v>3842</v>
      </c>
      <c r="J313" s="8">
        <f>'[3]data entry'!E81</f>
        <v>3</v>
      </c>
      <c r="K313" s="123">
        <f>'[3]data entry'!F81</f>
        <v>5489</v>
      </c>
      <c r="L313" s="11">
        <f>'[3]data entry'!B96</f>
        <v>1736</v>
      </c>
      <c r="M313" s="74">
        <f>'[3]data entry'!C96</f>
        <v>8298</v>
      </c>
      <c r="N313" s="11">
        <f>'[3]data entry'!D96</f>
        <v>7123</v>
      </c>
      <c r="O313" s="11">
        <f>'[3]data entry'!E96</f>
        <v>1175</v>
      </c>
      <c r="P313" s="124">
        <f>'[3]data entry'!F96</f>
        <v>10034</v>
      </c>
      <c r="S313" s="15"/>
      <c r="T313" s="15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F313" s="15"/>
      <c r="AG313" s="15"/>
    </row>
    <row r="314" spans="1:33" s="13" customFormat="1" ht="15">
      <c r="A314" s="34" t="s">
        <v>46</v>
      </c>
      <c r="B314" s="8">
        <f>'[3]data entry'!B67</f>
        <v>74</v>
      </c>
      <c r="C314" s="122">
        <f>'[3]data entry'!C67</f>
        <v>5364</v>
      </c>
      <c r="D314" s="8">
        <f>'[3]data entry'!D67</f>
        <v>3151</v>
      </c>
      <c r="E314" s="8">
        <f>'[3]data entry'!E67</f>
        <v>2213</v>
      </c>
      <c r="F314" s="123">
        <f>SUM(B314:C314)</f>
        <v>5438</v>
      </c>
      <c r="G314" s="8">
        <f>'[3]data entry'!B82</f>
        <v>1432</v>
      </c>
      <c r="H314" s="122">
        <f>'[3]data entry'!C82</f>
        <v>4282</v>
      </c>
      <c r="I314" s="8">
        <f>'[3]data entry'!D82</f>
        <v>4277</v>
      </c>
      <c r="J314" s="8">
        <f>'[3]data entry'!E82</f>
        <v>5</v>
      </c>
      <c r="K314" s="123">
        <f>'[3]data entry'!F82</f>
        <v>5714</v>
      </c>
      <c r="L314" s="11">
        <f>'[3]data entry'!B97</f>
        <v>1506</v>
      </c>
      <c r="M314" s="74">
        <f>'[3]data entry'!C97</f>
        <v>9646</v>
      </c>
      <c r="N314" s="11">
        <f>'[3]data entry'!D97</f>
        <v>7428</v>
      </c>
      <c r="O314" s="11">
        <f>'[3]data entry'!E97</f>
        <v>2218</v>
      </c>
      <c r="P314" s="124">
        <f>'[3]data entry'!F97</f>
        <v>11152</v>
      </c>
      <c r="S314" s="15"/>
      <c r="T314" s="15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F314" s="15"/>
      <c r="AG314" s="15"/>
    </row>
    <row r="315" spans="1:33" s="13" customFormat="1" ht="15">
      <c r="A315" s="16" t="s">
        <v>7</v>
      </c>
      <c r="B315" s="50">
        <f aca="true" t="shared" si="62" ref="B315:P315">SUM(B312:B314)</f>
        <v>233</v>
      </c>
      <c r="C315" s="50">
        <f t="shared" si="62"/>
        <v>14855</v>
      </c>
      <c r="D315" s="50">
        <f t="shared" si="62"/>
        <v>9849</v>
      </c>
      <c r="E315" s="50">
        <f t="shared" si="62"/>
        <v>5006</v>
      </c>
      <c r="F315" s="50">
        <f>SUM(F312:F314)</f>
        <v>15088</v>
      </c>
      <c r="G315" s="50">
        <f t="shared" si="62"/>
        <v>4480</v>
      </c>
      <c r="H315" s="50">
        <f t="shared" si="62"/>
        <v>11681</v>
      </c>
      <c r="I315" s="50">
        <f t="shared" si="62"/>
        <v>11607</v>
      </c>
      <c r="J315" s="50">
        <f t="shared" si="62"/>
        <v>74</v>
      </c>
      <c r="K315" s="50">
        <f t="shared" si="62"/>
        <v>16161</v>
      </c>
      <c r="L315" s="50">
        <f t="shared" si="62"/>
        <v>4713</v>
      </c>
      <c r="M315" s="50">
        <f t="shared" si="62"/>
        <v>26536</v>
      </c>
      <c r="N315" s="50">
        <f t="shared" si="62"/>
        <v>21456</v>
      </c>
      <c r="O315" s="50">
        <f t="shared" si="62"/>
        <v>5080</v>
      </c>
      <c r="P315" s="50">
        <f t="shared" si="62"/>
        <v>31249</v>
      </c>
      <c r="S315" s="15"/>
      <c r="T315" s="15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F315" s="15"/>
      <c r="AG315" s="15"/>
    </row>
    <row r="316" spans="1:33" s="13" customFormat="1" ht="15">
      <c r="A316" s="34" t="s">
        <v>47</v>
      </c>
      <c r="B316" s="8">
        <f>'[3]data entry'!B68</f>
        <v>61</v>
      </c>
      <c r="C316" s="122">
        <f>'[3]data entry'!C68</f>
        <v>5631</v>
      </c>
      <c r="D316" s="8">
        <f>'[3]data entry'!D68</f>
        <v>3314</v>
      </c>
      <c r="E316" s="8">
        <f>'[3]data entry'!E68</f>
        <v>2317</v>
      </c>
      <c r="F316" s="123">
        <f>SUM(B316:C316)</f>
        <v>5692</v>
      </c>
      <c r="G316" s="8">
        <f>'[3]data entry'!B83</f>
        <v>1573</v>
      </c>
      <c r="H316" s="122">
        <f>'[3]data entry'!C83</f>
        <v>4288</v>
      </c>
      <c r="I316" s="8">
        <f>'[3]data entry'!D83</f>
        <v>4286</v>
      </c>
      <c r="J316" s="8">
        <f>'[3]data entry'!E83</f>
        <v>2</v>
      </c>
      <c r="K316" s="123">
        <f>'[3]data entry'!F83</f>
        <v>5861</v>
      </c>
      <c r="L316" s="11">
        <f>'[3]data entry'!B98</f>
        <v>1634</v>
      </c>
      <c r="M316" s="74">
        <f>'[3]data entry'!C98</f>
        <v>9919</v>
      </c>
      <c r="N316" s="11">
        <f>'[3]data entry'!D98</f>
        <v>7600</v>
      </c>
      <c r="O316" s="11">
        <f>'[3]data entry'!E98</f>
        <v>2319</v>
      </c>
      <c r="P316" s="124">
        <f>'[3]data entry'!F98</f>
        <v>11553</v>
      </c>
      <c r="S316" s="15"/>
      <c r="T316" s="15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F316" s="15"/>
      <c r="AG316" s="15"/>
    </row>
    <row r="317" spans="1:33" s="13" customFormat="1" ht="15">
      <c r="A317" s="34" t="s">
        <v>9</v>
      </c>
      <c r="B317" s="8">
        <f>'[3]data entry'!B69</f>
        <v>58</v>
      </c>
      <c r="C317" s="122">
        <f>'[3]data entry'!C69</f>
        <v>4593</v>
      </c>
      <c r="D317" s="8">
        <f>'[3]data entry'!D69</f>
        <v>2817</v>
      </c>
      <c r="E317" s="8">
        <f>'[3]data entry'!E69</f>
        <v>1776</v>
      </c>
      <c r="F317" s="123">
        <f>SUM(B317:C317)</f>
        <v>4651</v>
      </c>
      <c r="G317" s="8">
        <f>'[3]data entry'!B84</f>
        <v>1084</v>
      </c>
      <c r="H317" s="122">
        <f>'[3]data entry'!C84</f>
        <v>3270</v>
      </c>
      <c r="I317" s="8">
        <f>'[3]data entry'!D84</f>
        <v>3260</v>
      </c>
      <c r="J317" s="8">
        <f>'[3]data entry'!E84</f>
        <v>10</v>
      </c>
      <c r="K317" s="123">
        <f>'[3]data entry'!F84</f>
        <v>4354</v>
      </c>
      <c r="L317" s="11">
        <f>'[3]data entry'!B99</f>
        <v>1142</v>
      </c>
      <c r="M317" s="74">
        <f>'[3]data entry'!C99</f>
        <v>7863</v>
      </c>
      <c r="N317" s="11">
        <f>'[3]data entry'!D99</f>
        <v>6077</v>
      </c>
      <c r="O317" s="11">
        <f>'[3]data entry'!E99</f>
        <v>1786</v>
      </c>
      <c r="P317" s="124">
        <f>'[3]data entry'!F99</f>
        <v>9005</v>
      </c>
      <c r="S317" s="15"/>
      <c r="T317" s="15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F317" s="15"/>
      <c r="AG317" s="15"/>
    </row>
    <row r="318" spans="1:33" s="13" customFormat="1" ht="15">
      <c r="A318" s="34" t="s">
        <v>48</v>
      </c>
      <c r="B318" s="8">
        <f>'[3]data entry'!B70</f>
        <v>52</v>
      </c>
      <c r="C318" s="122">
        <f>'[3]data entry'!C70</f>
        <v>4430</v>
      </c>
      <c r="D318" s="8">
        <f>'[3]data entry'!D70</f>
        <v>2650</v>
      </c>
      <c r="E318" s="8">
        <f>'[3]data entry'!E70</f>
        <v>1780</v>
      </c>
      <c r="F318" s="123">
        <f>SUM(B318:C318)</f>
        <v>4482</v>
      </c>
      <c r="G318" s="8">
        <f>'[3]data entry'!B85</f>
        <v>1195</v>
      </c>
      <c r="H318" s="122">
        <f>'[3]data entry'!C85</f>
        <v>3145</v>
      </c>
      <c r="I318" s="8">
        <f>'[3]data entry'!D85</f>
        <v>3121</v>
      </c>
      <c r="J318" s="8">
        <f>'[3]data entry'!E85</f>
        <v>24</v>
      </c>
      <c r="K318" s="123">
        <f>'[3]data entry'!F85</f>
        <v>4340</v>
      </c>
      <c r="L318" s="11">
        <f>'[3]data entry'!B100</f>
        <v>1247</v>
      </c>
      <c r="M318" s="74">
        <f>'[3]data entry'!C100</f>
        <v>7575</v>
      </c>
      <c r="N318" s="11">
        <f>'[3]data entry'!D100</f>
        <v>5771</v>
      </c>
      <c r="O318" s="11">
        <f>'[3]data entry'!E100</f>
        <v>1804</v>
      </c>
      <c r="P318" s="124">
        <f>'[3]data entry'!F100</f>
        <v>8822</v>
      </c>
      <c r="S318" s="15"/>
      <c r="T318" s="15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  <c r="AF318" s="15"/>
      <c r="AG318" s="15"/>
    </row>
    <row r="319" spans="1:33" s="13" customFormat="1" ht="15">
      <c r="A319" s="16" t="s">
        <v>11</v>
      </c>
      <c r="B319" s="50">
        <f aca="true" t="shared" si="63" ref="B319:P319">SUM(B316:B318)</f>
        <v>171</v>
      </c>
      <c r="C319" s="50">
        <f t="shared" si="63"/>
        <v>14654</v>
      </c>
      <c r="D319" s="50">
        <f t="shared" si="63"/>
        <v>8781</v>
      </c>
      <c r="E319" s="50">
        <f t="shared" si="63"/>
        <v>5873</v>
      </c>
      <c r="F319" s="50">
        <f t="shared" si="63"/>
        <v>14825</v>
      </c>
      <c r="G319" s="50">
        <f t="shared" si="63"/>
        <v>3852</v>
      </c>
      <c r="H319" s="50">
        <f t="shared" si="63"/>
        <v>10703</v>
      </c>
      <c r="I319" s="50">
        <f t="shared" si="63"/>
        <v>10667</v>
      </c>
      <c r="J319" s="50">
        <f t="shared" si="63"/>
        <v>36</v>
      </c>
      <c r="K319" s="50">
        <f t="shared" si="63"/>
        <v>14555</v>
      </c>
      <c r="L319" s="50">
        <f t="shared" si="63"/>
        <v>4023</v>
      </c>
      <c r="M319" s="50">
        <f t="shared" si="63"/>
        <v>25357</v>
      </c>
      <c r="N319" s="50">
        <f t="shared" si="63"/>
        <v>19448</v>
      </c>
      <c r="O319" s="50">
        <f t="shared" si="63"/>
        <v>5909</v>
      </c>
      <c r="P319" s="50">
        <f t="shared" si="63"/>
        <v>29380</v>
      </c>
      <c r="S319" s="15"/>
      <c r="T319" s="15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F319" s="15"/>
      <c r="AG319" s="15"/>
    </row>
    <row r="320" spans="1:33" s="13" customFormat="1" ht="15">
      <c r="A320" s="34" t="s">
        <v>49</v>
      </c>
      <c r="B320" s="8">
        <f>'[3]data entry'!B71</f>
        <v>68</v>
      </c>
      <c r="C320" s="122">
        <f>'[3]data entry'!C71</f>
        <v>5931</v>
      </c>
      <c r="D320" s="8">
        <f>'[3]data entry'!D71</f>
        <v>3548</v>
      </c>
      <c r="E320" s="8">
        <f>'[3]data entry'!E71</f>
        <v>2383</v>
      </c>
      <c r="F320" s="123">
        <f>SUM(B320:C320)</f>
        <v>5999</v>
      </c>
      <c r="G320" s="8">
        <f>'[3]data entry'!B86</f>
        <v>1529</v>
      </c>
      <c r="H320" s="122">
        <f>'[3]data entry'!C86</f>
        <v>4008</v>
      </c>
      <c r="I320" s="8">
        <f>'[3]data entry'!D86</f>
        <v>3994</v>
      </c>
      <c r="J320" s="8">
        <f>'[3]data entry'!E86</f>
        <v>14</v>
      </c>
      <c r="K320" s="123">
        <f>'[3]data entry'!F86</f>
        <v>5537</v>
      </c>
      <c r="L320" s="11">
        <f>'[3]data entry'!B101</f>
        <v>1597</v>
      </c>
      <c r="M320" s="74">
        <f>'[3]data entry'!C101</f>
        <v>9939</v>
      </c>
      <c r="N320" s="11">
        <f>'[3]data entry'!D101</f>
        <v>7542</v>
      </c>
      <c r="O320" s="11">
        <f>'[3]data entry'!E101</f>
        <v>2397</v>
      </c>
      <c r="P320" s="124">
        <f>'[3]data entry'!F101</f>
        <v>11536</v>
      </c>
      <c r="S320" s="15"/>
      <c r="T320" s="15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F320" s="15"/>
      <c r="AG320" s="15"/>
    </row>
    <row r="321" spans="1:33" s="13" customFormat="1" ht="15">
      <c r="A321" s="34" t="s">
        <v>50</v>
      </c>
      <c r="B321" s="8">
        <f>'[3]data entry'!B72</f>
        <v>47</v>
      </c>
      <c r="C321" s="122">
        <f>'[3]data entry'!C72</f>
        <v>4663</v>
      </c>
      <c r="D321" s="8">
        <f>'[3]data entry'!D72</f>
        <v>3721</v>
      </c>
      <c r="E321" s="8">
        <f>'[3]data entry'!E72</f>
        <v>942</v>
      </c>
      <c r="F321" s="123">
        <f>SUM(B321:C321)</f>
        <v>4710</v>
      </c>
      <c r="G321" s="8">
        <f>'[3]data entry'!B87</f>
        <v>1204</v>
      </c>
      <c r="H321" s="122">
        <f>'[3]data entry'!C87</f>
        <v>4170</v>
      </c>
      <c r="I321" s="8">
        <f>'[3]data entry'!D87</f>
        <v>4154</v>
      </c>
      <c r="J321" s="8">
        <f>'[3]data entry'!E87</f>
        <v>16</v>
      </c>
      <c r="K321" s="123">
        <f>'[3]data entry'!F87</f>
        <v>5374</v>
      </c>
      <c r="L321" s="11">
        <f>'[3]data entry'!B102</f>
        <v>1251</v>
      </c>
      <c r="M321" s="74">
        <f>'[3]data entry'!C102</f>
        <v>8833</v>
      </c>
      <c r="N321" s="11">
        <f>'[3]data entry'!D102</f>
        <v>7875</v>
      </c>
      <c r="O321" s="11">
        <f>'[3]data entry'!E102</f>
        <v>958</v>
      </c>
      <c r="P321" s="124">
        <f>'[3]data entry'!F102</f>
        <v>10084</v>
      </c>
      <c r="S321" s="15"/>
      <c r="T321" s="15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F321" s="15"/>
      <c r="AG321" s="15"/>
    </row>
    <row r="322" spans="1:33" s="13" customFormat="1" ht="15">
      <c r="A322" s="34" t="s">
        <v>14</v>
      </c>
      <c r="B322" s="8">
        <f>'[3]data entry'!B73</f>
        <v>20</v>
      </c>
      <c r="C322" s="122">
        <f>'[3]data entry'!C73</f>
        <v>2089</v>
      </c>
      <c r="D322" s="8">
        <f>'[3]data entry'!D73</f>
        <v>1614</v>
      </c>
      <c r="E322" s="8">
        <f>'[3]data entry'!E73</f>
        <v>475</v>
      </c>
      <c r="F322" s="123">
        <f>SUM(B322:C322)</f>
        <v>2109</v>
      </c>
      <c r="G322" s="8">
        <f>'[3]data entry'!B88</f>
        <v>747</v>
      </c>
      <c r="H322" s="122">
        <f>'[3]data entry'!C88</f>
        <v>959</v>
      </c>
      <c r="I322" s="8">
        <f>'[3]data entry'!D88</f>
        <v>957</v>
      </c>
      <c r="J322" s="8">
        <f>'[3]data entry'!E88</f>
        <v>2</v>
      </c>
      <c r="K322" s="123">
        <f>'[3]data entry'!F88</f>
        <v>1706</v>
      </c>
      <c r="L322" s="11">
        <f>'[3]data entry'!B103</f>
        <v>767</v>
      </c>
      <c r="M322" s="74">
        <f>'[3]data entry'!C103</f>
        <v>3048</v>
      </c>
      <c r="N322" s="11">
        <f>'[3]data entry'!D103</f>
        <v>2571</v>
      </c>
      <c r="O322" s="11">
        <f>'[3]data entry'!E103</f>
        <v>477</v>
      </c>
      <c r="P322" s="124">
        <f>'[3]data entry'!F103</f>
        <v>3815</v>
      </c>
      <c r="S322" s="15"/>
      <c r="T322" s="15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F322" s="15"/>
      <c r="AG322" s="15"/>
    </row>
    <row r="323" spans="1:33" s="13" customFormat="1" ht="15">
      <c r="A323" s="16" t="s">
        <v>15</v>
      </c>
      <c r="B323" s="50">
        <f aca="true" t="shared" si="64" ref="B323:P323">SUM(B320:B322)</f>
        <v>135</v>
      </c>
      <c r="C323" s="50">
        <f t="shared" si="64"/>
        <v>12683</v>
      </c>
      <c r="D323" s="50">
        <f t="shared" si="64"/>
        <v>8883</v>
      </c>
      <c r="E323" s="50">
        <f t="shared" si="64"/>
        <v>3800</v>
      </c>
      <c r="F323" s="50">
        <f t="shared" si="64"/>
        <v>12818</v>
      </c>
      <c r="G323" s="50">
        <f t="shared" si="64"/>
        <v>3480</v>
      </c>
      <c r="H323" s="50">
        <f t="shared" si="64"/>
        <v>9137</v>
      </c>
      <c r="I323" s="50">
        <f t="shared" si="64"/>
        <v>9105</v>
      </c>
      <c r="J323" s="50">
        <f t="shared" si="64"/>
        <v>32</v>
      </c>
      <c r="K323" s="50">
        <f t="shared" si="64"/>
        <v>12617</v>
      </c>
      <c r="L323" s="50">
        <f t="shared" si="64"/>
        <v>3615</v>
      </c>
      <c r="M323" s="50">
        <f t="shared" si="64"/>
        <v>21820</v>
      </c>
      <c r="N323" s="50">
        <f t="shared" si="64"/>
        <v>17988</v>
      </c>
      <c r="O323" s="50">
        <f t="shared" si="64"/>
        <v>3832</v>
      </c>
      <c r="P323" s="50">
        <f t="shared" si="64"/>
        <v>25435</v>
      </c>
      <c r="S323" s="15"/>
      <c r="T323" s="15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F323" s="15"/>
      <c r="AG323" s="15"/>
    </row>
    <row r="324" spans="1:33" s="13" customFormat="1" ht="15">
      <c r="A324" s="34" t="s">
        <v>16</v>
      </c>
      <c r="B324" s="8">
        <f>'[3]data entry'!B74</f>
        <v>49</v>
      </c>
      <c r="C324" s="122">
        <f>'[3]data entry'!C74</f>
        <v>3083</v>
      </c>
      <c r="D324" s="8">
        <f>'[3]data entry'!D74</f>
        <v>2062</v>
      </c>
      <c r="E324" s="8">
        <f>'[3]data entry'!E74</f>
        <v>1021</v>
      </c>
      <c r="F324" s="123">
        <f>SUM(B324:C324)</f>
        <v>3132</v>
      </c>
      <c r="G324" s="8">
        <f>'[3]data entry'!B89</f>
        <v>1091</v>
      </c>
      <c r="H324" s="122">
        <f>'[3]data entry'!C89</f>
        <v>1894</v>
      </c>
      <c r="I324" s="8">
        <f>'[3]data entry'!D89</f>
        <v>1884</v>
      </c>
      <c r="J324" s="8">
        <f>'[3]data entry'!E89</f>
        <v>10</v>
      </c>
      <c r="K324" s="123">
        <f>'[3]data entry'!F89</f>
        <v>2985</v>
      </c>
      <c r="L324" s="11">
        <f>'[3]data entry'!B104</f>
        <v>1140</v>
      </c>
      <c r="M324" s="74">
        <f>'[3]data entry'!C104</f>
        <v>4977</v>
      </c>
      <c r="N324" s="11">
        <f>'[3]data entry'!D104</f>
        <v>3946</v>
      </c>
      <c r="O324" s="11">
        <f>'[3]data entry'!E104</f>
        <v>1031</v>
      </c>
      <c r="P324" s="124">
        <f>'[3]data entry'!F104</f>
        <v>6117</v>
      </c>
      <c r="S324" s="15"/>
      <c r="T324" s="15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F324" s="15"/>
      <c r="AG324" s="15"/>
    </row>
    <row r="325" spans="1:16" s="13" customFormat="1" ht="15">
      <c r="A325" s="34" t="s">
        <v>17</v>
      </c>
      <c r="B325" s="8">
        <f>'[3]data entry'!B75</f>
        <v>65</v>
      </c>
      <c r="C325" s="122">
        <f>'[3]data entry'!C75</f>
        <v>3553</v>
      </c>
      <c r="D325" s="8">
        <f>'[3]data entry'!D75</f>
        <v>2337</v>
      </c>
      <c r="E325" s="8">
        <f>'[3]data entry'!E75</f>
        <v>1216</v>
      </c>
      <c r="F325" s="123">
        <f>SUM(B325:C325)</f>
        <v>3618</v>
      </c>
      <c r="G325" s="8">
        <f>'[3]data entry'!B90</f>
        <v>1383</v>
      </c>
      <c r="H325" s="122">
        <f>'[3]data entry'!C90</f>
        <v>3491</v>
      </c>
      <c r="I325" s="8">
        <f>'[3]data entry'!D90</f>
        <v>3484</v>
      </c>
      <c r="J325" s="8">
        <f>'[3]data entry'!E90</f>
        <v>7</v>
      </c>
      <c r="K325" s="123">
        <f>'[3]data entry'!F90</f>
        <v>4874</v>
      </c>
      <c r="L325" s="11">
        <f>'[3]data entry'!B105</f>
        <v>1448</v>
      </c>
      <c r="M325" s="74">
        <f>'[3]data entry'!C105</f>
        <v>7044</v>
      </c>
      <c r="N325" s="11">
        <f>'[3]data entry'!D105</f>
        <v>5821</v>
      </c>
      <c r="O325" s="11">
        <f>'[3]data entry'!E105</f>
        <v>1223</v>
      </c>
      <c r="P325" s="124">
        <f>'[3]data entry'!F105</f>
        <v>8492</v>
      </c>
    </row>
    <row r="326" spans="1:16" s="13" customFormat="1" ht="15">
      <c r="A326" s="34" t="s">
        <v>18</v>
      </c>
      <c r="B326" s="8">
        <f>'[3]data entry'!B76</f>
        <v>88</v>
      </c>
      <c r="C326" s="122">
        <f>'[3]data entry'!C76</f>
        <v>4655</v>
      </c>
      <c r="D326" s="8">
        <f>'[3]data entry'!D76</f>
        <v>2625</v>
      </c>
      <c r="E326" s="8">
        <f>'[3]data entry'!E76</f>
        <v>2030</v>
      </c>
      <c r="F326" s="123">
        <f>SUM(B326:C326)</f>
        <v>4743</v>
      </c>
      <c r="G326" s="8">
        <f>'[3]data entry'!B91</f>
        <v>2058</v>
      </c>
      <c r="H326" s="122">
        <f>'[3]data entry'!C91</f>
        <v>4641</v>
      </c>
      <c r="I326" s="8">
        <f>'[3]data entry'!D91</f>
        <v>4624</v>
      </c>
      <c r="J326" s="8">
        <f>'[3]data entry'!E91</f>
        <v>17</v>
      </c>
      <c r="K326" s="123">
        <f>'[3]data entry'!F91</f>
        <v>6699</v>
      </c>
      <c r="L326" s="11">
        <f>'[3]data entry'!B106</f>
        <v>2146</v>
      </c>
      <c r="M326" s="74">
        <f>'[3]data entry'!C106</f>
        <v>9296</v>
      </c>
      <c r="N326" s="11">
        <f>'[3]data entry'!D106</f>
        <v>7249</v>
      </c>
      <c r="O326" s="11">
        <f>'[3]data entry'!E106</f>
        <v>2047</v>
      </c>
      <c r="P326" s="124">
        <f>'[3]data entry'!F106</f>
        <v>11442</v>
      </c>
    </row>
    <row r="327" spans="1:16" s="13" customFormat="1" ht="15">
      <c r="A327" s="16" t="s">
        <v>19</v>
      </c>
      <c r="B327" s="50">
        <f aca="true" t="shared" si="65" ref="B327:P327">SUM(B324:B326)</f>
        <v>202</v>
      </c>
      <c r="C327" s="50">
        <f t="shared" si="65"/>
        <v>11291</v>
      </c>
      <c r="D327" s="50">
        <f t="shared" si="65"/>
        <v>7024</v>
      </c>
      <c r="E327" s="50">
        <f t="shared" si="65"/>
        <v>4267</v>
      </c>
      <c r="F327" s="50">
        <f t="shared" si="65"/>
        <v>11493</v>
      </c>
      <c r="G327" s="50">
        <f t="shared" si="65"/>
        <v>4532</v>
      </c>
      <c r="H327" s="50">
        <f t="shared" si="65"/>
        <v>10026</v>
      </c>
      <c r="I327" s="50">
        <f t="shared" si="65"/>
        <v>9992</v>
      </c>
      <c r="J327" s="50">
        <f t="shared" si="65"/>
        <v>34</v>
      </c>
      <c r="K327" s="50">
        <f t="shared" si="65"/>
        <v>14558</v>
      </c>
      <c r="L327" s="50">
        <f t="shared" si="65"/>
        <v>4734</v>
      </c>
      <c r="M327" s="50">
        <f t="shared" si="65"/>
        <v>21317</v>
      </c>
      <c r="N327" s="50">
        <f t="shared" si="65"/>
        <v>17016</v>
      </c>
      <c r="O327" s="50">
        <f t="shared" si="65"/>
        <v>4301</v>
      </c>
      <c r="P327" s="50">
        <f t="shared" si="65"/>
        <v>26051</v>
      </c>
    </row>
    <row r="328" spans="1:16" s="13" customFormat="1" ht="15">
      <c r="A328" s="108" t="s">
        <v>51</v>
      </c>
      <c r="B328" s="47">
        <f aca="true" t="shared" si="66" ref="B328:P328">SUM(B327,B323,B319,B315)</f>
        <v>741</v>
      </c>
      <c r="C328" s="47">
        <f t="shared" si="66"/>
        <v>53483</v>
      </c>
      <c r="D328" s="47">
        <f t="shared" si="66"/>
        <v>34537</v>
      </c>
      <c r="E328" s="47">
        <f t="shared" si="66"/>
        <v>18946</v>
      </c>
      <c r="F328" s="124">
        <f t="shared" si="66"/>
        <v>54224</v>
      </c>
      <c r="G328" s="47">
        <f t="shared" si="66"/>
        <v>16344</v>
      </c>
      <c r="H328" s="47">
        <f t="shared" si="66"/>
        <v>41547</v>
      </c>
      <c r="I328" s="47">
        <f t="shared" si="66"/>
        <v>41371</v>
      </c>
      <c r="J328" s="47">
        <f t="shared" si="66"/>
        <v>176</v>
      </c>
      <c r="K328" s="124">
        <f t="shared" si="66"/>
        <v>57891</v>
      </c>
      <c r="L328" s="47">
        <f t="shared" si="66"/>
        <v>17085</v>
      </c>
      <c r="M328" s="47">
        <f t="shared" si="66"/>
        <v>95030</v>
      </c>
      <c r="N328" s="47">
        <f t="shared" si="66"/>
        <v>75908</v>
      </c>
      <c r="O328" s="47">
        <f t="shared" si="66"/>
        <v>19122</v>
      </c>
      <c r="P328" s="124">
        <f t="shared" si="66"/>
        <v>112115</v>
      </c>
    </row>
    <row r="329" spans="1:11" s="13" customFormat="1" ht="15">
      <c r="A329" s="21"/>
      <c r="B329" s="21"/>
      <c r="C329" s="21"/>
      <c r="D329" s="21"/>
      <c r="E329" s="21"/>
      <c r="F329" s="21"/>
      <c r="G329" s="21"/>
      <c r="H329" s="21"/>
      <c r="I329" s="21"/>
      <c r="J329" s="21"/>
      <c r="K329" s="73"/>
    </row>
    <row r="330" spans="1:12" s="13" customFormat="1" ht="15">
      <c r="A330" s="21"/>
      <c r="B330" s="21"/>
      <c r="C330" s="21"/>
      <c r="D330" s="21"/>
      <c r="E330" s="21"/>
      <c r="F330" s="21"/>
      <c r="G330" s="21"/>
      <c r="H330" s="21"/>
      <c r="I330" s="21"/>
      <c r="J330" s="21"/>
      <c r="K330" s="116"/>
      <c r="L330" s="116"/>
    </row>
    <row r="331" spans="1:12" s="13" customFormat="1" ht="15">
      <c r="A331" s="21"/>
      <c r="B331" s="21"/>
      <c r="C331" s="21"/>
      <c r="D331" s="21"/>
      <c r="E331" s="21"/>
      <c r="F331" s="21"/>
      <c r="G331" s="21"/>
      <c r="H331" s="21"/>
      <c r="I331" s="15"/>
      <c r="J331" s="15"/>
      <c r="K331" s="125"/>
      <c r="L331" s="116"/>
    </row>
    <row r="332" spans="1:12" s="13" customFormat="1" ht="15">
      <c r="A332" s="21"/>
      <c r="B332" s="21"/>
      <c r="C332" s="21"/>
      <c r="D332" s="21"/>
      <c r="E332" s="21"/>
      <c r="F332" s="21"/>
      <c r="G332" s="21"/>
      <c r="H332" s="21"/>
      <c r="I332" s="15"/>
      <c r="J332" s="21"/>
      <c r="K332" s="126"/>
      <c r="L332" s="116"/>
    </row>
    <row r="333" spans="1:12" s="13" customFormat="1" ht="15">
      <c r="A333" s="21"/>
      <c r="B333" s="21"/>
      <c r="C333" s="21"/>
      <c r="D333" s="21"/>
      <c r="E333" s="21"/>
      <c r="F333" s="21"/>
      <c r="G333" s="21"/>
      <c r="H333" s="21"/>
      <c r="K333" s="116"/>
      <c r="L333" s="116"/>
    </row>
    <row r="334" spans="1:12" s="13" customFormat="1" ht="15">
      <c r="A334" s="21"/>
      <c r="B334" s="21"/>
      <c r="C334" s="21"/>
      <c r="D334" s="21"/>
      <c r="E334" s="21"/>
      <c r="F334" s="21"/>
      <c r="G334" s="21"/>
      <c r="H334" s="21"/>
      <c r="K334" s="116"/>
      <c r="L334" s="116"/>
    </row>
    <row r="335" spans="1:12" s="13" customFormat="1" ht="15">
      <c r="A335" s="21"/>
      <c r="B335" s="21"/>
      <c r="C335" s="21"/>
      <c r="D335" s="21"/>
      <c r="E335" s="21"/>
      <c r="F335" s="21"/>
      <c r="G335" s="21"/>
      <c r="H335" s="21"/>
      <c r="K335" s="116"/>
      <c r="L335" s="116"/>
    </row>
    <row r="336" spans="1:12" s="13" customFormat="1" ht="15">
      <c r="A336" s="21"/>
      <c r="B336" s="21"/>
      <c r="C336" s="21"/>
      <c r="D336" s="21"/>
      <c r="E336" s="21"/>
      <c r="F336" s="21"/>
      <c r="G336" s="21"/>
      <c r="H336" s="21"/>
      <c r="K336" s="116"/>
      <c r="L336" s="116"/>
    </row>
    <row r="337" spans="11:12" s="13" customFormat="1" ht="15">
      <c r="K337" s="116"/>
      <c r="L337" s="116"/>
    </row>
    <row r="338" spans="11:12" s="13" customFormat="1" ht="15">
      <c r="K338" s="116"/>
      <c r="L338" s="116"/>
    </row>
    <row r="339" spans="11:12" s="13" customFormat="1" ht="15">
      <c r="K339" s="116"/>
      <c r="L339" s="116"/>
    </row>
    <row r="340" spans="11:12" s="13" customFormat="1" ht="15">
      <c r="K340" s="116"/>
      <c r="L340" s="116"/>
    </row>
    <row r="341" spans="11:12" s="13" customFormat="1" ht="15">
      <c r="K341" s="116"/>
      <c r="L341" s="116"/>
    </row>
    <row r="342" spans="11:12" s="13" customFormat="1" ht="15">
      <c r="K342" s="116"/>
      <c r="L342" s="116"/>
    </row>
    <row r="343" spans="11:12" s="13" customFormat="1" ht="15">
      <c r="K343" s="116"/>
      <c r="L343" s="116"/>
    </row>
    <row r="344" spans="11:12" s="13" customFormat="1" ht="15">
      <c r="K344" s="116"/>
      <c r="L344" s="116"/>
    </row>
    <row r="345" spans="11:12" s="13" customFormat="1" ht="15">
      <c r="K345" s="116"/>
      <c r="L345" s="116"/>
    </row>
    <row r="346" spans="11:12" s="13" customFormat="1" ht="15">
      <c r="K346" s="116"/>
      <c r="L346" s="116"/>
    </row>
    <row r="347" spans="11:12" s="13" customFormat="1" ht="15">
      <c r="K347" s="116"/>
      <c r="L347" s="116"/>
    </row>
    <row r="348" spans="11:12" s="13" customFormat="1" ht="15">
      <c r="K348" s="116"/>
      <c r="L348" s="116"/>
    </row>
    <row r="349" spans="11:12" s="13" customFormat="1" ht="15">
      <c r="K349" s="116"/>
      <c r="L349" s="116"/>
    </row>
    <row r="350" spans="11:12" s="13" customFormat="1" ht="15">
      <c r="K350" s="116"/>
      <c r="L350" s="116"/>
    </row>
    <row r="351" spans="11:12" s="13" customFormat="1" ht="15">
      <c r="K351" s="116"/>
      <c r="L351" s="116"/>
    </row>
    <row r="352" spans="11:12" s="13" customFormat="1" ht="15">
      <c r="K352" s="116"/>
      <c r="L352" s="116"/>
    </row>
    <row r="353" spans="11:12" s="13" customFormat="1" ht="15">
      <c r="K353" s="116"/>
      <c r="L353" s="116"/>
    </row>
    <row r="354" spans="11:12" s="13" customFormat="1" ht="15">
      <c r="K354" s="116"/>
      <c r="L354" s="116"/>
    </row>
    <row r="355" spans="11:12" s="13" customFormat="1" ht="15">
      <c r="K355" s="116"/>
      <c r="L355" s="116"/>
    </row>
    <row r="356" spans="11:12" s="13" customFormat="1" ht="15">
      <c r="K356" s="116"/>
      <c r="L356" s="116"/>
    </row>
    <row r="357" spans="11:12" s="13" customFormat="1" ht="15">
      <c r="K357" s="116"/>
      <c r="L357" s="116"/>
    </row>
    <row r="358" spans="11:12" s="13" customFormat="1" ht="15">
      <c r="K358" s="116"/>
      <c r="L358" s="116"/>
    </row>
    <row r="359" spans="11:12" s="13" customFormat="1" ht="15">
      <c r="K359" s="116"/>
      <c r="L359" s="116"/>
    </row>
    <row r="360" spans="11:12" s="13" customFormat="1" ht="15">
      <c r="K360" s="116"/>
      <c r="L360" s="116"/>
    </row>
    <row r="361" spans="11:12" s="13" customFormat="1" ht="15">
      <c r="K361" s="116"/>
      <c r="L361" s="116"/>
    </row>
    <row r="362" spans="11:12" s="13" customFormat="1" ht="15">
      <c r="K362" s="116"/>
      <c r="L362" s="116"/>
    </row>
    <row r="363" spans="11:12" s="13" customFormat="1" ht="15">
      <c r="K363" s="116"/>
      <c r="L363" s="116"/>
    </row>
    <row r="364" spans="11:12" s="13" customFormat="1" ht="15">
      <c r="K364" s="116"/>
      <c r="L364" s="116"/>
    </row>
    <row r="365" spans="11:12" s="13" customFormat="1" ht="15">
      <c r="K365" s="116"/>
      <c r="L365" s="116"/>
    </row>
    <row r="366" spans="11:12" s="13" customFormat="1" ht="15">
      <c r="K366" s="116"/>
      <c r="L366" s="116"/>
    </row>
    <row r="367" spans="11:12" s="13" customFormat="1" ht="15">
      <c r="K367" s="116"/>
      <c r="L367" s="116"/>
    </row>
    <row r="368" spans="11:12" s="13" customFormat="1" ht="15">
      <c r="K368" s="116"/>
      <c r="L368" s="116"/>
    </row>
    <row r="369" spans="11:12" s="13" customFormat="1" ht="15">
      <c r="K369" s="116"/>
      <c r="L369" s="116"/>
    </row>
    <row r="370" spans="11:12" s="13" customFormat="1" ht="15">
      <c r="K370" s="116"/>
      <c r="L370" s="116"/>
    </row>
    <row r="371" spans="11:12" s="13" customFormat="1" ht="15">
      <c r="K371" s="116"/>
      <c r="L371" s="116"/>
    </row>
    <row r="372" spans="11:12" s="13" customFormat="1" ht="15">
      <c r="K372" s="116"/>
      <c r="L372" s="116"/>
    </row>
    <row r="373" spans="11:12" s="13" customFormat="1" ht="15">
      <c r="K373" s="116"/>
      <c r="L373" s="116"/>
    </row>
    <row r="374" spans="11:12" s="13" customFormat="1" ht="15">
      <c r="K374" s="116"/>
      <c r="L374" s="116"/>
    </row>
    <row r="375" spans="11:12" s="13" customFormat="1" ht="15">
      <c r="K375" s="116"/>
      <c r="L375" s="116"/>
    </row>
    <row r="376" spans="11:12" s="13" customFormat="1" ht="15">
      <c r="K376" s="116"/>
      <c r="L376" s="116"/>
    </row>
    <row r="377" spans="11:12" s="13" customFormat="1" ht="15">
      <c r="K377" s="116"/>
      <c r="L377" s="116"/>
    </row>
    <row r="378" spans="11:12" s="13" customFormat="1" ht="15">
      <c r="K378" s="116"/>
      <c r="L378" s="116"/>
    </row>
    <row r="379" spans="11:12" s="13" customFormat="1" ht="15">
      <c r="K379" s="116"/>
      <c r="L379" s="116"/>
    </row>
    <row r="380" spans="11:12" s="13" customFormat="1" ht="15">
      <c r="K380" s="116"/>
      <c r="L380" s="116"/>
    </row>
    <row r="381" spans="11:12" s="13" customFormat="1" ht="15">
      <c r="K381" s="116"/>
      <c r="L381" s="116"/>
    </row>
    <row r="382" spans="11:12" s="13" customFormat="1" ht="15">
      <c r="K382" s="116"/>
      <c r="L382" s="116"/>
    </row>
    <row r="383" spans="11:12" s="13" customFormat="1" ht="15">
      <c r="K383" s="116"/>
      <c r="L383" s="116"/>
    </row>
    <row r="384" spans="11:12" s="13" customFormat="1" ht="15">
      <c r="K384" s="116"/>
      <c r="L384" s="116"/>
    </row>
    <row r="385" spans="11:12" s="13" customFormat="1" ht="15">
      <c r="K385" s="116"/>
      <c r="L385" s="116"/>
    </row>
    <row r="386" spans="11:12" s="13" customFormat="1" ht="15">
      <c r="K386" s="116"/>
      <c r="L386" s="116"/>
    </row>
    <row r="387" spans="11:12" s="13" customFormat="1" ht="15">
      <c r="K387" s="116"/>
      <c r="L387" s="116"/>
    </row>
    <row r="388" spans="11:12" s="13" customFormat="1" ht="15">
      <c r="K388" s="116"/>
      <c r="L388" s="116"/>
    </row>
    <row r="389" spans="11:12" s="13" customFormat="1" ht="15">
      <c r="K389" s="116"/>
      <c r="L389" s="116"/>
    </row>
    <row r="390" spans="11:12" s="13" customFormat="1" ht="15">
      <c r="K390" s="116"/>
      <c r="L390" s="116"/>
    </row>
    <row r="391" spans="11:12" s="13" customFormat="1" ht="15">
      <c r="K391" s="116"/>
      <c r="L391" s="116"/>
    </row>
    <row r="392" spans="11:12" s="13" customFormat="1" ht="15">
      <c r="K392" s="116"/>
      <c r="L392" s="116"/>
    </row>
    <row r="393" spans="11:12" s="13" customFormat="1" ht="15">
      <c r="K393" s="116"/>
      <c r="L393" s="116"/>
    </row>
    <row r="394" spans="11:12" s="13" customFormat="1" ht="15">
      <c r="K394" s="116"/>
      <c r="L394" s="116"/>
    </row>
    <row r="395" spans="11:12" s="13" customFormat="1" ht="15">
      <c r="K395" s="116"/>
      <c r="L395" s="116"/>
    </row>
    <row r="396" spans="11:12" s="13" customFormat="1" ht="15">
      <c r="K396" s="116"/>
      <c r="L396" s="116"/>
    </row>
    <row r="397" spans="11:12" s="13" customFormat="1" ht="15">
      <c r="K397" s="116"/>
      <c r="L397" s="116"/>
    </row>
    <row r="398" spans="11:12" s="13" customFormat="1" ht="15">
      <c r="K398" s="116"/>
      <c r="L398" s="116"/>
    </row>
    <row r="399" spans="11:12" s="13" customFormat="1" ht="15">
      <c r="K399" s="116"/>
      <c r="L399" s="116"/>
    </row>
    <row r="400" spans="11:12" s="13" customFormat="1" ht="15">
      <c r="K400" s="116"/>
      <c r="L400" s="116"/>
    </row>
    <row r="401" spans="11:12" s="13" customFormat="1" ht="15">
      <c r="K401" s="116"/>
      <c r="L401" s="116"/>
    </row>
    <row r="402" spans="11:12" s="13" customFormat="1" ht="15">
      <c r="K402" s="116"/>
      <c r="L402" s="116"/>
    </row>
    <row r="403" spans="11:12" s="13" customFormat="1" ht="15">
      <c r="K403" s="116"/>
      <c r="L403" s="116"/>
    </row>
    <row r="404" spans="11:12" s="13" customFormat="1" ht="15">
      <c r="K404" s="116"/>
      <c r="L404" s="116"/>
    </row>
    <row r="405" spans="11:12" s="13" customFormat="1" ht="15">
      <c r="K405" s="116"/>
      <c r="L405" s="116"/>
    </row>
    <row r="406" spans="11:12" s="13" customFormat="1" ht="15">
      <c r="K406" s="116"/>
      <c r="L406" s="116"/>
    </row>
    <row r="407" spans="11:12" s="13" customFormat="1" ht="15">
      <c r="K407" s="116"/>
      <c r="L407" s="116"/>
    </row>
    <row r="408" spans="11:12" s="13" customFormat="1" ht="15">
      <c r="K408" s="116"/>
      <c r="L408" s="116"/>
    </row>
    <row r="409" spans="11:12" s="13" customFormat="1" ht="15">
      <c r="K409" s="116"/>
      <c r="L409" s="116"/>
    </row>
    <row r="410" spans="11:12" s="13" customFormat="1" ht="15">
      <c r="K410" s="116"/>
      <c r="L410" s="116"/>
    </row>
    <row r="411" spans="11:12" s="13" customFormat="1" ht="15">
      <c r="K411" s="116"/>
      <c r="L411" s="116"/>
    </row>
    <row r="412" spans="11:12" s="13" customFormat="1" ht="15">
      <c r="K412" s="116"/>
      <c r="L412" s="116"/>
    </row>
    <row r="413" spans="11:12" s="13" customFormat="1" ht="15">
      <c r="K413" s="116"/>
      <c r="L413" s="116"/>
    </row>
    <row r="414" spans="11:12" s="13" customFormat="1" ht="15">
      <c r="K414" s="116"/>
      <c r="L414" s="116"/>
    </row>
    <row r="415" spans="11:12" s="13" customFormat="1" ht="15">
      <c r="K415" s="116"/>
      <c r="L415" s="116"/>
    </row>
    <row r="416" spans="11:12" s="13" customFormat="1" ht="15">
      <c r="K416" s="116"/>
      <c r="L416" s="116"/>
    </row>
    <row r="417" spans="11:12" s="13" customFormat="1" ht="15">
      <c r="K417" s="116"/>
      <c r="L417" s="116"/>
    </row>
    <row r="418" spans="11:12" s="13" customFormat="1" ht="15">
      <c r="K418" s="116"/>
      <c r="L418" s="116"/>
    </row>
    <row r="419" spans="11:12" s="13" customFormat="1" ht="15">
      <c r="K419" s="116"/>
      <c r="L419" s="116"/>
    </row>
    <row r="420" spans="11:12" s="13" customFormat="1" ht="15">
      <c r="K420" s="116"/>
      <c r="L420" s="116"/>
    </row>
    <row r="421" spans="11:12" s="13" customFormat="1" ht="15">
      <c r="K421" s="116"/>
      <c r="L421" s="116"/>
    </row>
    <row r="422" spans="11:12" s="13" customFormat="1" ht="15">
      <c r="K422" s="116"/>
      <c r="L422" s="116"/>
    </row>
    <row r="423" spans="11:12" s="13" customFormat="1" ht="15">
      <c r="K423" s="116"/>
      <c r="L423" s="116"/>
    </row>
    <row r="424" spans="11:12" s="13" customFormat="1" ht="15">
      <c r="K424" s="116"/>
      <c r="L424" s="116"/>
    </row>
    <row r="425" spans="11:12" s="13" customFormat="1" ht="15">
      <c r="K425" s="116"/>
      <c r="L425" s="116"/>
    </row>
    <row r="426" spans="11:12" s="13" customFormat="1" ht="15">
      <c r="K426" s="116"/>
      <c r="L426" s="116"/>
    </row>
    <row r="427" spans="11:12" s="13" customFormat="1" ht="15">
      <c r="K427" s="116"/>
      <c r="L427" s="116"/>
    </row>
    <row r="428" spans="11:12" s="13" customFormat="1" ht="15">
      <c r="K428" s="116"/>
      <c r="L428" s="116"/>
    </row>
    <row r="429" spans="11:12" s="13" customFormat="1" ht="15">
      <c r="K429" s="116"/>
      <c r="L429" s="116"/>
    </row>
    <row r="430" spans="11:12" s="13" customFormat="1" ht="15">
      <c r="K430" s="116"/>
      <c r="L430" s="116"/>
    </row>
    <row r="431" spans="11:12" s="13" customFormat="1" ht="15">
      <c r="K431" s="116"/>
      <c r="L431" s="116"/>
    </row>
    <row r="432" spans="11:12" s="13" customFormat="1" ht="15">
      <c r="K432" s="116"/>
      <c r="L432" s="116"/>
    </row>
    <row r="433" spans="11:12" s="13" customFormat="1" ht="15">
      <c r="K433" s="116"/>
      <c r="L433" s="116"/>
    </row>
    <row r="434" spans="11:12" s="13" customFormat="1" ht="15">
      <c r="K434" s="116"/>
      <c r="L434" s="116"/>
    </row>
    <row r="435" spans="11:12" s="13" customFormat="1" ht="15">
      <c r="K435" s="116"/>
      <c r="L435" s="116"/>
    </row>
    <row r="436" spans="11:12" s="13" customFormat="1" ht="15">
      <c r="K436" s="116"/>
      <c r="L436" s="116"/>
    </row>
    <row r="437" spans="11:12" s="13" customFormat="1" ht="15">
      <c r="K437" s="116"/>
      <c r="L437" s="116"/>
    </row>
    <row r="438" spans="11:12" s="13" customFormat="1" ht="15">
      <c r="K438" s="116"/>
      <c r="L438" s="116"/>
    </row>
    <row r="439" spans="11:12" s="13" customFormat="1" ht="15">
      <c r="K439" s="116"/>
      <c r="L439" s="116"/>
    </row>
    <row r="440" spans="11:12" s="13" customFormat="1" ht="15">
      <c r="K440" s="116"/>
      <c r="L440" s="116"/>
    </row>
    <row r="441" spans="11:12" s="13" customFormat="1" ht="15">
      <c r="K441" s="116"/>
      <c r="L441" s="116"/>
    </row>
    <row r="442" spans="11:12" s="13" customFormat="1" ht="15">
      <c r="K442" s="116"/>
      <c r="L442" s="116"/>
    </row>
    <row r="443" spans="11:12" s="13" customFormat="1" ht="15">
      <c r="K443" s="116"/>
      <c r="L443" s="116"/>
    </row>
    <row r="444" spans="11:12" s="13" customFormat="1" ht="15">
      <c r="K444" s="116"/>
      <c r="L444" s="116"/>
    </row>
    <row r="445" spans="11:12" s="13" customFormat="1" ht="15">
      <c r="K445" s="116"/>
      <c r="L445" s="116"/>
    </row>
    <row r="446" spans="11:12" s="13" customFormat="1" ht="15">
      <c r="K446" s="116"/>
      <c r="L446" s="116"/>
    </row>
    <row r="447" spans="11:12" s="13" customFormat="1" ht="15">
      <c r="K447" s="116"/>
      <c r="L447" s="116"/>
    </row>
    <row r="448" spans="11:12" s="13" customFormat="1" ht="15">
      <c r="K448" s="116"/>
      <c r="L448" s="116"/>
    </row>
    <row r="449" spans="11:12" s="13" customFormat="1" ht="15">
      <c r="K449" s="116"/>
      <c r="L449" s="116"/>
    </row>
    <row r="450" spans="11:12" s="13" customFormat="1" ht="15">
      <c r="K450" s="116"/>
      <c r="L450" s="116"/>
    </row>
    <row r="451" spans="11:12" s="13" customFormat="1" ht="15">
      <c r="K451" s="116"/>
      <c r="L451" s="116"/>
    </row>
    <row r="452" spans="11:12" s="13" customFormat="1" ht="15">
      <c r="K452" s="116"/>
      <c r="L452" s="116"/>
    </row>
    <row r="453" spans="11:12" s="13" customFormat="1" ht="15">
      <c r="K453" s="116"/>
      <c r="L453" s="116"/>
    </row>
    <row r="454" spans="11:12" s="13" customFormat="1" ht="15">
      <c r="K454" s="116"/>
      <c r="L454" s="116"/>
    </row>
    <row r="455" spans="11:12" s="13" customFormat="1" ht="15">
      <c r="K455" s="116"/>
      <c r="L455" s="116"/>
    </row>
    <row r="456" spans="11:12" s="13" customFormat="1" ht="15">
      <c r="K456" s="116"/>
      <c r="L456" s="116"/>
    </row>
    <row r="457" spans="11:12" s="13" customFormat="1" ht="15">
      <c r="K457" s="116"/>
      <c r="L457" s="116"/>
    </row>
    <row r="458" spans="11:12" s="13" customFormat="1" ht="15">
      <c r="K458" s="116"/>
      <c r="L458" s="116"/>
    </row>
    <row r="459" spans="11:12" s="13" customFormat="1" ht="15">
      <c r="K459" s="116"/>
      <c r="L459" s="116"/>
    </row>
    <row r="460" spans="11:12" s="13" customFormat="1" ht="15">
      <c r="K460" s="116"/>
      <c r="L460" s="116"/>
    </row>
    <row r="461" spans="11:12" s="13" customFormat="1" ht="15">
      <c r="K461" s="116"/>
      <c r="L461" s="116"/>
    </row>
    <row r="462" spans="11:12" s="13" customFormat="1" ht="15">
      <c r="K462" s="116"/>
      <c r="L462" s="116"/>
    </row>
    <row r="463" spans="11:12" s="13" customFormat="1" ht="15">
      <c r="K463" s="116"/>
      <c r="L463" s="116"/>
    </row>
    <row r="464" spans="11:12" s="13" customFormat="1" ht="15">
      <c r="K464" s="116"/>
      <c r="L464" s="116"/>
    </row>
    <row r="465" spans="11:12" s="13" customFormat="1" ht="15">
      <c r="K465" s="116"/>
      <c r="L465" s="116"/>
    </row>
    <row r="466" spans="11:12" s="13" customFormat="1" ht="15">
      <c r="K466" s="116"/>
      <c r="L466" s="116"/>
    </row>
    <row r="467" spans="11:12" s="13" customFormat="1" ht="15">
      <c r="K467" s="116"/>
      <c r="L467" s="116"/>
    </row>
    <row r="468" spans="11:12" s="13" customFormat="1" ht="15">
      <c r="K468" s="116"/>
      <c r="L468" s="116"/>
    </row>
    <row r="469" spans="11:12" s="13" customFormat="1" ht="15">
      <c r="K469" s="116"/>
      <c r="L469" s="116"/>
    </row>
    <row r="470" spans="11:12" s="13" customFormat="1" ht="15">
      <c r="K470" s="116"/>
      <c r="L470" s="116"/>
    </row>
    <row r="471" spans="11:12" s="13" customFormat="1" ht="15">
      <c r="K471" s="116"/>
      <c r="L471" s="116"/>
    </row>
    <row r="472" spans="11:12" s="13" customFormat="1" ht="15">
      <c r="K472" s="116"/>
      <c r="L472" s="116"/>
    </row>
    <row r="473" spans="11:12" s="13" customFormat="1" ht="15">
      <c r="K473" s="116"/>
      <c r="L473" s="116"/>
    </row>
    <row r="474" spans="11:12" s="13" customFormat="1" ht="15">
      <c r="K474" s="116"/>
      <c r="L474" s="116"/>
    </row>
    <row r="475" spans="11:12" s="13" customFormat="1" ht="15">
      <c r="K475" s="116"/>
      <c r="L475" s="116"/>
    </row>
    <row r="476" spans="11:12" s="13" customFormat="1" ht="15">
      <c r="K476" s="116"/>
      <c r="L476" s="116"/>
    </row>
    <row r="477" spans="11:12" s="13" customFormat="1" ht="15">
      <c r="K477" s="116"/>
      <c r="L477" s="116"/>
    </row>
    <row r="478" spans="11:12" s="13" customFormat="1" ht="15">
      <c r="K478" s="116"/>
      <c r="L478" s="116"/>
    </row>
    <row r="479" spans="11:12" s="13" customFormat="1" ht="15">
      <c r="K479" s="116"/>
      <c r="L479" s="116"/>
    </row>
    <row r="480" spans="11:12" s="13" customFormat="1" ht="15">
      <c r="K480" s="116"/>
      <c r="L480" s="116"/>
    </row>
    <row r="481" spans="11:12" s="13" customFormat="1" ht="15">
      <c r="K481" s="116"/>
      <c r="L481" s="116"/>
    </row>
    <row r="482" spans="11:12" s="13" customFormat="1" ht="15">
      <c r="K482" s="116"/>
      <c r="L482" s="116"/>
    </row>
    <row r="483" spans="11:12" s="13" customFormat="1" ht="15">
      <c r="K483" s="116"/>
      <c r="L483" s="116"/>
    </row>
    <row r="484" spans="11:12" s="13" customFormat="1" ht="15">
      <c r="K484" s="116"/>
      <c r="L484" s="116"/>
    </row>
    <row r="485" spans="11:12" s="13" customFormat="1" ht="15">
      <c r="K485" s="116"/>
      <c r="L485" s="116"/>
    </row>
    <row r="486" spans="11:12" s="13" customFormat="1" ht="15">
      <c r="K486" s="116"/>
      <c r="L486" s="116"/>
    </row>
    <row r="487" spans="11:12" s="13" customFormat="1" ht="15">
      <c r="K487" s="116"/>
      <c r="L487" s="116"/>
    </row>
    <row r="488" spans="11:12" s="13" customFormat="1" ht="15">
      <c r="K488" s="116"/>
      <c r="L488" s="116"/>
    </row>
    <row r="489" spans="11:12" s="13" customFormat="1" ht="15">
      <c r="K489" s="116"/>
      <c r="L489" s="116"/>
    </row>
    <row r="490" spans="11:12" s="13" customFormat="1" ht="15">
      <c r="K490" s="116"/>
      <c r="L490" s="116"/>
    </row>
    <row r="491" spans="11:12" s="13" customFormat="1" ht="15">
      <c r="K491" s="116"/>
      <c r="L491" s="116"/>
    </row>
    <row r="492" spans="11:12" s="13" customFormat="1" ht="15">
      <c r="K492" s="116"/>
      <c r="L492" s="116"/>
    </row>
    <row r="493" spans="11:12" s="13" customFormat="1" ht="15">
      <c r="K493" s="116"/>
      <c r="L493" s="116"/>
    </row>
    <row r="494" spans="11:12" s="13" customFormat="1" ht="15">
      <c r="K494" s="116"/>
      <c r="L494" s="116"/>
    </row>
    <row r="495" spans="11:12" s="13" customFormat="1" ht="15">
      <c r="K495" s="116"/>
      <c r="L495" s="116"/>
    </row>
    <row r="496" spans="11:12" s="13" customFormat="1" ht="15">
      <c r="K496" s="116"/>
      <c r="L496" s="116"/>
    </row>
    <row r="497" spans="11:12" s="13" customFormat="1" ht="15">
      <c r="K497" s="116"/>
      <c r="L497" s="116"/>
    </row>
    <row r="498" spans="11:12" s="13" customFormat="1" ht="15">
      <c r="K498" s="116"/>
      <c r="L498" s="116"/>
    </row>
    <row r="499" spans="11:12" s="13" customFormat="1" ht="15">
      <c r="K499" s="116"/>
      <c r="L499" s="116"/>
    </row>
    <row r="500" spans="11:12" s="13" customFormat="1" ht="15">
      <c r="K500" s="116"/>
      <c r="L500" s="116"/>
    </row>
    <row r="501" spans="11:12" s="13" customFormat="1" ht="15">
      <c r="K501" s="116"/>
      <c r="L501" s="116"/>
    </row>
    <row r="502" spans="11:12" s="13" customFormat="1" ht="15">
      <c r="K502" s="116"/>
      <c r="L502" s="116"/>
    </row>
    <row r="503" spans="11:12" s="13" customFormat="1" ht="15">
      <c r="K503" s="116"/>
      <c r="L503" s="116"/>
    </row>
    <row r="504" spans="11:12" s="13" customFormat="1" ht="15">
      <c r="K504" s="116"/>
      <c r="L504" s="116"/>
    </row>
    <row r="505" spans="11:12" s="13" customFormat="1" ht="15">
      <c r="K505" s="116"/>
      <c r="L505" s="116"/>
    </row>
    <row r="506" spans="11:12" s="13" customFormat="1" ht="15">
      <c r="K506" s="116"/>
      <c r="L506" s="116"/>
    </row>
    <row r="507" spans="11:12" s="13" customFormat="1" ht="15">
      <c r="K507" s="116"/>
      <c r="L507" s="116"/>
    </row>
    <row r="508" spans="11:12" s="13" customFormat="1" ht="15">
      <c r="K508" s="116"/>
      <c r="L508" s="116"/>
    </row>
    <row r="509" spans="11:12" s="13" customFormat="1" ht="15">
      <c r="K509" s="116"/>
      <c r="L509" s="116"/>
    </row>
    <row r="510" spans="11:12" s="13" customFormat="1" ht="15">
      <c r="K510" s="116"/>
      <c r="L510" s="116"/>
    </row>
    <row r="511" spans="11:12" s="13" customFormat="1" ht="15">
      <c r="K511" s="116"/>
      <c r="L511" s="116"/>
    </row>
    <row r="512" spans="11:12" s="13" customFormat="1" ht="15">
      <c r="K512" s="116"/>
      <c r="L512" s="116"/>
    </row>
    <row r="513" spans="11:12" s="13" customFormat="1" ht="15">
      <c r="K513" s="116"/>
      <c r="L513" s="116"/>
    </row>
    <row r="514" spans="11:12" s="13" customFormat="1" ht="15">
      <c r="K514" s="116"/>
      <c r="L514" s="116"/>
    </row>
    <row r="515" spans="11:12" s="13" customFormat="1" ht="15">
      <c r="K515" s="116"/>
      <c r="L515" s="116"/>
    </row>
    <row r="516" spans="11:12" s="13" customFormat="1" ht="15">
      <c r="K516" s="116"/>
      <c r="L516" s="116"/>
    </row>
    <row r="517" spans="11:12" s="13" customFormat="1" ht="15">
      <c r="K517" s="116"/>
      <c r="L517" s="116"/>
    </row>
    <row r="518" spans="11:12" s="13" customFormat="1" ht="15">
      <c r="K518" s="116"/>
      <c r="L518" s="116"/>
    </row>
    <row r="519" spans="11:12" s="13" customFormat="1" ht="15">
      <c r="K519" s="116"/>
      <c r="L519" s="116"/>
    </row>
    <row r="520" spans="11:12" s="13" customFormat="1" ht="15">
      <c r="K520" s="116"/>
      <c r="L520" s="116"/>
    </row>
    <row r="521" spans="11:12" s="13" customFormat="1" ht="15">
      <c r="K521" s="116"/>
      <c r="L521" s="116"/>
    </row>
    <row r="522" spans="11:12" s="13" customFormat="1" ht="15">
      <c r="K522" s="116"/>
      <c r="L522" s="116"/>
    </row>
    <row r="523" spans="11:12" s="13" customFormat="1" ht="15">
      <c r="K523" s="116"/>
      <c r="L523" s="116"/>
    </row>
    <row r="524" spans="11:12" s="13" customFormat="1" ht="15">
      <c r="K524" s="116"/>
      <c r="L524" s="116"/>
    </row>
    <row r="525" spans="11:12" s="13" customFormat="1" ht="15">
      <c r="K525" s="116"/>
      <c r="L525" s="116"/>
    </row>
    <row r="526" spans="11:12" s="13" customFormat="1" ht="15">
      <c r="K526" s="116"/>
      <c r="L526" s="116"/>
    </row>
    <row r="527" spans="11:12" s="13" customFormat="1" ht="15">
      <c r="K527" s="116"/>
      <c r="L527" s="116"/>
    </row>
    <row r="528" spans="11:12" s="13" customFormat="1" ht="15">
      <c r="K528" s="116"/>
      <c r="L528" s="116"/>
    </row>
    <row r="529" spans="11:12" s="13" customFormat="1" ht="15">
      <c r="K529" s="116"/>
      <c r="L529" s="116"/>
    </row>
    <row r="530" spans="11:12" s="13" customFormat="1" ht="15">
      <c r="K530" s="116"/>
      <c r="L530" s="116"/>
    </row>
    <row r="531" spans="11:12" s="13" customFormat="1" ht="15">
      <c r="K531" s="116"/>
      <c r="L531" s="116"/>
    </row>
    <row r="532" spans="11:12" s="13" customFormat="1" ht="15">
      <c r="K532" s="116"/>
      <c r="L532" s="116"/>
    </row>
    <row r="533" spans="11:12" s="13" customFormat="1" ht="15">
      <c r="K533" s="116"/>
      <c r="L533" s="116"/>
    </row>
    <row r="534" spans="11:12" s="13" customFormat="1" ht="15">
      <c r="K534" s="116"/>
      <c r="L534" s="116"/>
    </row>
    <row r="535" spans="11:12" s="13" customFormat="1" ht="15">
      <c r="K535" s="116"/>
      <c r="L535" s="116"/>
    </row>
    <row r="536" spans="11:12" s="13" customFormat="1" ht="15">
      <c r="K536" s="116"/>
      <c r="L536" s="116"/>
    </row>
    <row r="537" spans="11:12" s="13" customFormat="1" ht="15">
      <c r="K537" s="116"/>
      <c r="L537" s="116"/>
    </row>
    <row r="538" spans="11:12" s="13" customFormat="1" ht="15">
      <c r="K538" s="116"/>
      <c r="L538" s="116"/>
    </row>
    <row r="539" spans="11:12" s="13" customFormat="1" ht="15">
      <c r="K539" s="116"/>
      <c r="L539" s="116"/>
    </row>
    <row r="540" spans="11:12" s="13" customFormat="1" ht="15">
      <c r="K540" s="116"/>
      <c r="L540" s="116"/>
    </row>
    <row r="541" spans="11:12" s="13" customFormat="1" ht="15">
      <c r="K541" s="116"/>
      <c r="L541" s="116"/>
    </row>
    <row r="542" spans="11:12" s="13" customFormat="1" ht="15">
      <c r="K542" s="116"/>
      <c r="L542" s="116"/>
    </row>
    <row r="543" spans="11:12" s="13" customFormat="1" ht="15">
      <c r="K543" s="116"/>
      <c r="L543" s="116"/>
    </row>
    <row r="544" spans="11:12" s="13" customFormat="1" ht="15">
      <c r="K544" s="116"/>
      <c r="L544" s="116"/>
    </row>
    <row r="545" spans="11:12" s="13" customFormat="1" ht="15">
      <c r="K545" s="116"/>
      <c r="L545" s="116"/>
    </row>
    <row r="546" spans="11:12" s="13" customFormat="1" ht="15">
      <c r="K546" s="116"/>
      <c r="L546" s="116"/>
    </row>
    <row r="547" spans="11:12" s="13" customFormat="1" ht="15">
      <c r="K547" s="116"/>
      <c r="L547" s="116"/>
    </row>
    <row r="548" spans="11:12" s="13" customFormat="1" ht="15">
      <c r="K548" s="116"/>
      <c r="L548" s="116"/>
    </row>
    <row r="549" spans="11:12" s="13" customFormat="1" ht="15">
      <c r="K549" s="116"/>
      <c r="L549" s="116"/>
    </row>
    <row r="550" spans="11:12" s="13" customFormat="1" ht="15">
      <c r="K550" s="116"/>
      <c r="L550" s="116"/>
    </row>
    <row r="551" spans="11:12" s="13" customFormat="1" ht="15">
      <c r="K551" s="116"/>
      <c r="L551" s="116"/>
    </row>
    <row r="552" spans="11:12" s="13" customFormat="1" ht="15">
      <c r="K552" s="116"/>
      <c r="L552" s="116"/>
    </row>
    <row r="553" spans="11:12" s="13" customFormat="1" ht="15">
      <c r="K553" s="116"/>
      <c r="L553" s="116"/>
    </row>
    <row r="554" spans="11:12" s="13" customFormat="1" ht="15">
      <c r="K554" s="116"/>
      <c r="L554" s="116"/>
    </row>
    <row r="555" spans="11:12" s="13" customFormat="1" ht="15">
      <c r="K555" s="116"/>
      <c r="L555" s="116"/>
    </row>
    <row r="556" spans="11:12" s="13" customFormat="1" ht="15">
      <c r="K556" s="116"/>
      <c r="L556" s="116"/>
    </row>
    <row r="557" spans="11:12" s="13" customFormat="1" ht="15">
      <c r="K557" s="116"/>
      <c r="L557" s="116"/>
    </row>
    <row r="558" spans="11:12" s="13" customFormat="1" ht="15">
      <c r="K558" s="116"/>
      <c r="L558" s="116"/>
    </row>
    <row r="559" spans="11:12" s="13" customFormat="1" ht="15">
      <c r="K559" s="116"/>
      <c r="L559" s="116"/>
    </row>
    <row r="560" spans="11:12" s="13" customFormat="1" ht="15">
      <c r="K560" s="116"/>
      <c r="L560" s="116"/>
    </row>
    <row r="561" spans="11:12" s="13" customFormat="1" ht="15">
      <c r="K561" s="116"/>
      <c r="L561" s="116"/>
    </row>
    <row r="562" spans="11:12" s="13" customFormat="1" ht="15">
      <c r="K562" s="116"/>
      <c r="L562" s="116"/>
    </row>
    <row r="563" spans="11:12" s="13" customFormat="1" ht="15">
      <c r="K563" s="116"/>
      <c r="L563" s="116"/>
    </row>
    <row r="564" spans="11:12" s="13" customFormat="1" ht="15">
      <c r="K564" s="116"/>
      <c r="L564" s="116"/>
    </row>
    <row r="565" spans="11:12" s="13" customFormat="1" ht="15">
      <c r="K565" s="116"/>
      <c r="L565" s="116"/>
    </row>
    <row r="566" spans="11:12" s="13" customFormat="1" ht="15">
      <c r="K566" s="116"/>
      <c r="L566" s="116"/>
    </row>
    <row r="567" spans="11:12" s="13" customFormat="1" ht="15">
      <c r="K567" s="116"/>
      <c r="L567" s="116"/>
    </row>
    <row r="568" spans="11:12" s="13" customFormat="1" ht="15">
      <c r="K568" s="116"/>
      <c r="L568" s="116"/>
    </row>
    <row r="569" spans="11:12" s="13" customFormat="1" ht="15">
      <c r="K569" s="116"/>
      <c r="L569" s="116"/>
    </row>
    <row r="570" spans="11:12" s="13" customFormat="1" ht="15">
      <c r="K570" s="116"/>
      <c r="L570" s="116"/>
    </row>
    <row r="571" spans="11:12" s="13" customFormat="1" ht="15">
      <c r="K571" s="116"/>
      <c r="L571" s="116"/>
    </row>
    <row r="572" spans="11:12" s="13" customFormat="1" ht="15">
      <c r="K572" s="116"/>
      <c r="L572" s="116"/>
    </row>
    <row r="573" spans="11:12" s="13" customFormat="1" ht="15">
      <c r="K573" s="116"/>
      <c r="L573" s="116"/>
    </row>
    <row r="574" spans="11:12" s="13" customFormat="1" ht="15">
      <c r="K574" s="116"/>
      <c r="L574" s="116"/>
    </row>
    <row r="575" spans="11:12" s="13" customFormat="1" ht="15">
      <c r="K575" s="116"/>
      <c r="L575" s="116"/>
    </row>
    <row r="576" spans="11:12" s="13" customFormat="1" ht="15">
      <c r="K576" s="116"/>
      <c r="L576" s="116"/>
    </row>
    <row r="577" spans="11:12" s="13" customFormat="1" ht="15">
      <c r="K577" s="116"/>
      <c r="L577" s="116"/>
    </row>
    <row r="578" spans="11:12" s="13" customFormat="1" ht="15">
      <c r="K578" s="116"/>
      <c r="L578" s="116"/>
    </row>
    <row r="579" spans="11:12" s="13" customFormat="1" ht="15">
      <c r="K579" s="116"/>
      <c r="L579" s="116"/>
    </row>
    <row r="580" spans="11:12" s="13" customFormat="1" ht="15">
      <c r="K580" s="116"/>
      <c r="L580" s="116"/>
    </row>
    <row r="581" spans="11:12" s="13" customFormat="1" ht="15">
      <c r="K581" s="116"/>
      <c r="L581" s="116"/>
    </row>
    <row r="582" spans="11:12" s="13" customFormat="1" ht="15">
      <c r="K582" s="116"/>
      <c r="L582" s="116"/>
    </row>
    <row r="583" spans="11:12" s="13" customFormat="1" ht="15">
      <c r="K583" s="116"/>
      <c r="L583" s="116"/>
    </row>
    <row r="584" spans="11:12" s="13" customFormat="1" ht="15">
      <c r="K584" s="116"/>
      <c r="L584" s="116"/>
    </row>
    <row r="585" spans="11:12" s="13" customFormat="1" ht="15">
      <c r="K585" s="116"/>
      <c r="L585" s="116"/>
    </row>
    <row r="586" spans="11:12" s="13" customFormat="1" ht="15">
      <c r="K586" s="116"/>
      <c r="L586" s="116"/>
    </row>
    <row r="587" spans="11:12" s="13" customFormat="1" ht="15">
      <c r="K587" s="116"/>
      <c r="L587" s="116"/>
    </row>
    <row r="588" spans="11:12" s="13" customFormat="1" ht="15">
      <c r="K588" s="116"/>
      <c r="L588" s="116"/>
    </row>
    <row r="589" spans="11:12" s="13" customFormat="1" ht="15">
      <c r="K589" s="116"/>
      <c r="L589" s="116"/>
    </row>
    <row r="590" spans="11:12" s="13" customFormat="1" ht="15">
      <c r="K590" s="116"/>
      <c r="L590" s="116"/>
    </row>
    <row r="591" spans="11:12" s="13" customFormat="1" ht="15">
      <c r="K591" s="116"/>
      <c r="L591" s="116"/>
    </row>
    <row r="592" spans="11:12" s="13" customFormat="1" ht="15">
      <c r="K592" s="116"/>
      <c r="L592" s="116"/>
    </row>
    <row r="593" spans="11:12" s="13" customFormat="1" ht="15">
      <c r="K593" s="116"/>
      <c r="L593" s="116"/>
    </row>
    <row r="594" spans="11:12" s="13" customFormat="1" ht="15">
      <c r="K594" s="116"/>
      <c r="L594" s="116"/>
    </row>
    <row r="595" spans="11:12" s="13" customFormat="1" ht="15">
      <c r="K595" s="116"/>
      <c r="L595" s="116"/>
    </row>
    <row r="596" spans="11:12" s="13" customFormat="1" ht="15">
      <c r="K596" s="116"/>
      <c r="L596" s="116"/>
    </row>
    <row r="597" spans="11:12" s="13" customFormat="1" ht="15">
      <c r="K597" s="116"/>
      <c r="L597" s="116"/>
    </row>
    <row r="598" spans="11:12" s="13" customFormat="1" ht="15">
      <c r="K598" s="116"/>
      <c r="L598" s="116"/>
    </row>
    <row r="599" spans="11:12" s="13" customFormat="1" ht="15">
      <c r="K599" s="116"/>
      <c r="L599" s="116"/>
    </row>
    <row r="600" spans="11:12" s="13" customFormat="1" ht="15">
      <c r="K600" s="116"/>
      <c r="L600" s="116"/>
    </row>
    <row r="601" spans="11:12" s="13" customFormat="1" ht="15">
      <c r="K601" s="116"/>
      <c r="L601" s="116"/>
    </row>
    <row r="602" spans="11:12" s="13" customFormat="1" ht="15">
      <c r="K602" s="116"/>
      <c r="L602" s="116"/>
    </row>
    <row r="603" spans="11:12" s="13" customFormat="1" ht="15">
      <c r="K603" s="116"/>
      <c r="L603" s="116"/>
    </row>
    <row r="604" spans="11:12" s="13" customFormat="1" ht="15">
      <c r="K604" s="116"/>
      <c r="L604" s="116"/>
    </row>
    <row r="605" spans="11:12" s="13" customFormat="1" ht="15">
      <c r="K605" s="116"/>
      <c r="L605" s="116"/>
    </row>
    <row r="606" spans="11:12" s="13" customFormat="1" ht="15">
      <c r="K606" s="116"/>
      <c r="L606" s="116"/>
    </row>
    <row r="607" spans="11:12" s="13" customFormat="1" ht="15">
      <c r="K607" s="116"/>
      <c r="L607" s="116"/>
    </row>
    <row r="608" spans="11:12" s="13" customFormat="1" ht="15">
      <c r="K608" s="116"/>
      <c r="L608" s="116"/>
    </row>
    <row r="609" spans="11:12" s="13" customFormat="1" ht="15">
      <c r="K609" s="116"/>
      <c r="L609" s="116"/>
    </row>
    <row r="610" spans="11:12" s="13" customFormat="1" ht="15">
      <c r="K610" s="116"/>
      <c r="L610" s="116"/>
    </row>
    <row r="611" spans="11:12" s="13" customFormat="1" ht="15">
      <c r="K611" s="116"/>
      <c r="L611" s="116"/>
    </row>
    <row r="612" spans="11:12" s="13" customFormat="1" ht="15">
      <c r="K612" s="116"/>
      <c r="L612" s="116"/>
    </row>
    <row r="613" spans="11:12" s="13" customFormat="1" ht="15">
      <c r="K613" s="116"/>
      <c r="L613" s="116"/>
    </row>
    <row r="614" spans="11:12" s="13" customFormat="1" ht="15">
      <c r="K614" s="116"/>
      <c r="L614" s="116"/>
    </row>
    <row r="615" spans="11:12" s="13" customFormat="1" ht="15">
      <c r="K615" s="116"/>
      <c r="L615" s="116"/>
    </row>
    <row r="616" spans="11:12" s="13" customFormat="1" ht="15">
      <c r="K616" s="116"/>
      <c r="L616" s="116"/>
    </row>
    <row r="617" spans="11:12" s="13" customFormat="1" ht="15">
      <c r="K617" s="116"/>
      <c r="L617" s="116"/>
    </row>
    <row r="618" spans="11:12" s="13" customFormat="1" ht="15">
      <c r="K618" s="116"/>
      <c r="L618" s="116"/>
    </row>
    <row r="619" spans="11:12" s="13" customFormat="1" ht="15">
      <c r="K619" s="116"/>
      <c r="L619" s="116"/>
    </row>
    <row r="620" spans="11:12" s="13" customFormat="1" ht="15">
      <c r="K620" s="116"/>
      <c r="L620" s="116"/>
    </row>
    <row r="621" spans="11:12" s="13" customFormat="1" ht="15">
      <c r="K621" s="116"/>
      <c r="L621" s="116"/>
    </row>
    <row r="622" spans="11:12" s="13" customFormat="1" ht="15">
      <c r="K622" s="116"/>
      <c r="L622" s="116"/>
    </row>
    <row r="623" spans="11:12" s="13" customFormat="1" ht="15">
      <c r="K623" s="116"/>
      <c r="L623" s="116"/>
    </row>
    <row r="624" spans="11:12" s="13" customFormat="1" ht="15">
      <c r="K624" s="116"/>
      <c r="L624" s="116"/>
    </row>
    <row r="625" spans="11:12" s="13" customFormat="1" ht="15">
      <c r="K625" s="116"/>
      <c r="L625" s="116"/>
    </row>
    <row r="626" spans="11:12" s="13" customFormat="1" ht="15">
      <c r="K626" s="116"/>
      <c r="L626" s="116"/>
    </row>
    <row r="627" spans="11:12" s="13" customFormat="1" ht="15">
      <c r="K627" s="116"/>
      <c r="L627" s="116"/>
    </row>
    <row r="628" spans="11:12" s="13" customFormat="1" ht="15">
      <c r="K628" s="116"/>
      <c r="L628" s="116"/>
    </row>
    <row r="629" spans="11:12" s="13" customFormat="1" ht="15">
      <c r="K629" s="116"/>
      <c r="L629" s="116"/>
    </row>
    <row r="630" spans="11:12" s="13" customFormat="1" ht="15">
      <c r="K630" s="116"/>
      <c r="L630" s="116"/>
    </row>
    <row r="631" spans="11:12" s="13" customFormat="1" ht="15">
      <c r="K631" s="116"/>
      <c r="L631" s="116"/>
    </row>
    <row r="632" spans="11:12" s="13" customFormat="1" ht="15">
      <c r="K632" s="116"/>
      <c r="L632" s="116"/>
    </row>
    <row r="633" spans="11:12" s="13" customFormat="1" ht="15">
      <c r="K633" s="116"/>
      <c r="L633" s="116"/>
    </row>
    <row r="634" spans="11:12" s="13" customFormat="1" ht="15">
      <c r="K634" s="116"/>
      <c r="L634" s="116"/>
    </row>
    <row r="635" spans="11:12" s="13" customFormat="1" ht="15">
      <c r="K635" s="116"/>
      <c r="L635" s="116"/>
    </row>
    <row r="636" spans="11:12" s="13" customFormat="1" ht="15">
      <c r="K636" s="116"/>
      <c r="L636" s="116"/>
    </row>
    <row r="637" spans="11:12" s="13" customFormat="1" ht="15">
      <c r="K637" s="116"/>
      <c r="L637" s="116"/>
    </row>
    <row r="638" spans="11:12" s="13" customFormat="1" ht="15">
      <c r="K638" s="116"/>
      <c r="L638" s="116"/>
    </row>
    <row r="639" spans="11:12" s="13" customFormat="1" ht="15">
      <c r="K639" s="116"/>
      <c r="L639" s="116"/>
    </row>
    <row r="640" spans="11:12" s="13" customFormat="1" ht="15">
      <c r="K640" s="116"/>
      <c r="L640" s="116"/>
    </row>
    <row r="641" spans="11:12" s="13" customFormat="1" ht="15">
      <c r="K641" s="116"/>
      <c r="L641" s="116"/>
    </row>
    <row r="642" spans="11:12" s="13" customFormat="1" ht="15">
      <c r="K642" s="116"/>
      <c r="L642" s="116"/>
    </row>
    <row r="643" spans="11:12" s="13" customFormat="1" ht="15">
      <c r="K643" s="116"/>
      <c r="L643" s="116"/>
    </row>
    <row r="644" spans="11:12" s="13" customFormat="1" ht="15">
      <c r="K644" s="116"/>
      <c r="L644" s="116"/>
    </row>
    <row r="645" spans="11:12" s="13" customFormat="1" ht="15">
      <c r="K645" s="116"/>
      <c r="L645" s="116"/>
    </row>
    <row r="646" spans="11:12" s="13" customFormat="1" ht="15">
      <c r="K646" s="116"/>
      <c r="L646" s="116"/>
    </row>
    <row r="647" spans="11:12" s="13" customFormat="1" ht="15">
      <c r="K647" s="116"/>
      <c r="L647" s="116"/>
    </row>
    <row r="648" spans="11:12" s="13" customFormat="1" ht="15">
      <c r="K648" s="116"/>
      <c r="L648" s="116"/>
    </row>
    <row r="649" spans="11:12" s="13" customFormat="1" ht="15">
      <c r="K649" s="116"/>
      <c r="L649" s="116"/>
    </row>
    <row r="650" spans="11:12" s="13" customFormat="1" ht="15">
      <c r="K650" s="116"/>
      <c r="L650" s="116"/>
    </row>
    <row r="651" spans="11:12" s="13" customFormat="1" ht="15">
      <c r="K651" s="116"/>
      <c r="L651" s="116"/>
    </row>
    <row r="652" spans="11:12" s="13" customFormat="1" ht="15">
      <c r="K652" s="116"/>
      <c r="L652" s="116"/>
    </row>
    <row r="653" spans="11:12" s="13" customFormat="1" ht="15">
      <c r="K653" s="116"/>
      <c r="L653" s="116"/>
    </row>
    <row r="654" spans="11:12" s="13" customFormat="1" ht="15">
      <c r="K654" s="116"/>
      <c r="L654" s="116"/>
    </row>
    <row r="655" spans="11:12" s="13" customFormat="1" ht="15">
      <c r="K655" s="116"/>
      <c r="L655" s="116"/>
    </row>
    <row r="656" spans="11:12" s="13" customFormat="1" ht="15">
      <c r="K656" s="116"/>
      <c r="L656" s="116"/>
    </row>
    <row r="657" spans="11:12" s="13" customFormat="1" ht="15">
      <c r="K657" s="116"/>
      <c r="L657" s="116"/>
    </row>
    <row r="658" spans="11:12" s="13" customFormat="1" ht="15">
      <c r="K658" s="116"/>
      <c r="L658" s="116"/>
    </row>
    <row r="659" spans="11:12" s="13" customFormat="1" ht="15">
      <c r="K659" s="116"/>
      <c r="L659" s="116"/>
    </row>
    <row r="660" spans="11:12" s="13" customFormat="1" ht="15">
      <c r="K660" s="116"/>
      <c r="L660" s="116"/>
    </row>
    <row r="661" spans="11:12" s="13" customFormat="1" ht="15">
      <c r="K661" s="116"/>
      <c r="L661" s="116"/>
    </row>
    <row r="662" spans="11:12" s="13" customFormat="1" ht="15">
      <c r="K662" s="116"/>
      <c r="L662" s="116"/>
    </row>
    <row r="663" spans="11:12" s="13" customFormat="1" ht="15">
      <c r="K663" s="116"/>
      <c r="L663" s="116"/>
    </row>
    <row r="664" spans="11:12" s="13" customFormat="1" ht="15">
      <c r="K664" s="116"/>
      <c r="L664" s="116"/>
    </row>
    <row r="665" spans="11:12" s="13" customFormat="1" ht="15">
      <c r="K665" s="116"/>
      <c r="L665" s="116"/>
    </row>
    <row r="666" spans="11:12" s="13" customFormat="1" ht="15">
      <c r="K666" s="116"/>
      <c r="L666" s="116"/>
    </row>
    <row r="667" spans="11:12" s="13" customFormat="1" ht="15">
      <c r="K667" s="116"/>
      <c r="L667" s="116"/>
    </row>
    <row r="668" spans="11:12" s="13" customFormat="1" ht="15">
      <c r="K668" s="116"/>
      <c r="L668" s="116"/>
    </row>
    <row r="669" spans="11:12" s="13" customFormat="1" ht="15">
      <c r="K669" s="116"/>
      <c r="L669" s="116"/>
    </row>
    <row r="670" spans="11:12" s="13" customFormat="1" ht="15">
      <c r="K670" s="116"/>
      <c r="L670" s="116"/>
    </row>
    <row r="671" spans="11:12" s="13" customFormat="1" ht="15">
      <c r="K671" s="116"/>
      <c r="L671" s="116"/>
    </row>
    <row r="672" spans="11:12" s="13" customFormat="1" ht="15">
      <c r="K672" s="116"/>
      <c r="L672" s="116"/>
    </row>
    <row r="673" spans="11:12" s="13" customFormat="1" ht="15">
      <c r="K673" s="116"/>
      <c r="L673" s="116"/>
    </row>
    <row r="674" spans="11:12" s="13" customFormat="1" ht="15">
      <c r="K674" s="116"/>
      <c r="L674" s="116"/>
    </row>
    <row r="675" spans="11:12" s="13" customFormat="1" ht="15">
      <c r="K675" s="116"/>
      <c r="L675" s="116"/>
    </row>
    <row r="676" spans="11:12" s="13" customFormat="1" ht="15">
      <c r="K676" s="116"/>
      <c r="L676" s="116"/>
    </row>
    <row r="677" spans="11:12" s="13" customFormat="1" ht="15">
      <c r="K677" s="116"/>
      <c r="L677" s="116"/>
    </row>
    <row r="678" spans="11:12" s="13" customFormat="1" ht="15">
      <c r="K678" s="116"/>
      <c r="L678" s="116"/>
    </row>
    <row r="679" spans="11:12" s="13" customFormat="1" ht="15">
      <c r="K679" s="116"/>
      <c r="L679" s="116"/>
    </row>
    <row r="680" spans="11:12" s="13" customFormat="1" ht="15">
      <c r="K680" s="116"/>
      <c r="L680" s="116"/>
    </row>
    <row r="681" spans="11:12" s="13" customFormat="1" ht="15">
      <c r="K681" s="116"/>
      <c r="L681" s="116"/>
    </row>
    <row r="682" spans="11:12" s="13" customFormat="1" ht="15">
      <c r="K682" s="116"/>
      <c r="L682" s="116"/>
    </row>
    <row r="683" spans="11:12" s="13" customFormat="1" ht="15">
      <c r="K683" s="116"/>
      <c r="L683" s="116"/>
    </row>
    <row r="684" spans="11:12" s="13" customFormat="1" ht="15">
      <c r="K684" s="116"/>
      <c r="L684" s="116"/>
    </row>
    <row r="685" spans="11:12" s="13" customFormat="1" ht="15">
      <c r="K685" s="116"/>
      <c r="L685" s="116"/>
    </row>
    <row r="686" spans="11:12" s="13" customFormat="1" ht="15">
      <c r="K686" s="116"/>
      <c r="L686" s="116"/>
    </row>
    <row r="687" spans="11:12" s="13" customFormat="1" ht="15">
      <c r="K687" s="116"/>
      <c r="L687" s="116"/>
    </row>
    <row r="688" spans="11:12" s="13" customFormat="1" ht="15">
      <c r="K688" s="116"/>
      <c r="L688" s="116"/>
    </row>
    <row r="689" spans="11:12" s="13" customFormat="1" ht="15">
      <c r="K689" s="116"/>
      <c r="L689" s="116"/>
    </row>
    <row r="690" spans="11:12" s="13" customFormat="1" ht="15">
      <c r="K690" s="116"/>
      <c r="L690" s="116"/>
    </row>
    <row r="691" spans="11:12" s="13" customFormat="1" ht="15">
      <c r="K691" s="116"/>
      <c r="L691" s="116"/>
    </row>
    <row r="692" spans="11:12" s="13" customFormat="1" ht="15">
      <c r="K692" s="116"/>
      <c r="L692" s="116"/>
    </row>
    <row r="693" spans="11:12" s="13" customFormat="1" ht="15">
      <c r="K693" s="116"/>
      <c r="L693" s="116"/>
    </row>
    <row r="694" spans="11:12" s="13" customFormat="1" ht="15">
      <c r="K694" s="116"/>
      <c r="L694" s="116"/>
    </row>
    <row r="695" spans="11:12" s="13" customFormat="1" ht="15">
      <c r="K695" s="116"/>
      <c r="L695" s="116"/>
    </row>
    <row r="696" spans="11:12" s="13" customFormat="1" ht="15">
      <c r="K696" s="116"/>
      <c r="L696" s="116"/>
    </row>
    <row r="697" spans="11:12" s="13" customFormat="1" ht="15">
      <c r="K697" s="116"/>
      <c r="L697" s="116"/>
    </row>
    <row r="698" spans="11:12" s="13" customFormat="1" ht="15">
      <c r="K698" s="116"/>
      <c r="L698" s="116"/>
    </row>
    <row r="699" spans="11:12" s="13" customFormat="1" ht="15">
      <c r="K699" s="116"/>
      <c r="L699" s="116"/>
    </row>
    <row r="700" spans="11:12" s="13" customFormat="1" ht="15">
      <c r="K700" s="116"/>
      <c r="L700" s="116"/>
    </row>
    <row r="701" spans="11:12" s="13" customFormat="1" ht="15">
      <c r="K701" s="116"/>
      <c r="L701" s="116"/>
    </row>
    <row r="702" spans="11:12" s="13" customFormat="1" ht="15">
      <c r="K702" s="116"/>
      <c r="L702" s="116"/>
    </row>
    <row r="703" spans="11:12" s="13" customFormat="1" ht="15">
      <c r="K703" s="116"/>
      <c r="L703" s="116"/>
    </row>
    <row r="704" spans="11:12" s="13" customFormat="1" ht="15">
      <c r="K704" s="116"/>
      <c r="L704" s="116"/>
    </row>
    <row r="705" spans="11:12" s="13" customFormat="1" ht="15">
      <c r="K705" s="116"/>
      <c r="L705" s="116"/>
    </row>
    <row r="706" spans="11:12" s="13" customFormat="1" ht="15">
      <c r="K706" s="116"/>
      <c r="L706" s="116"/>
    </row>
    <row r="707" spans="11:12" s="13" customFormat="1" ht="15">
      <c r="K707" s="116"/>
      <c r="L707" s="116"/>
    </row>
    <row r="708" spans="11:12" s="13" customFormat="1" ht="15">
      <c r="K708" s="116"/>
      <c r="L708" s="116"/>
    </row>
    <row r="709" spans="11:12" s="13" customFormat="1" ht="15">
      <c r="K709" s="116"/>
      <c r="L709" s="116"/>
    </row>
    <row r="710" spans="11:12" s="13" customFormat="1" ht="15">
      <c r="K710" s="116"/>
      <c r="L710" s="116"/>
    </row>
    <row r="711" spans="11:12" s="13" customFormat="1" ht="15">
      <c r="K711" s="116"/>
      <c r="L711" s="116"/>
    </row>
    <row r="712" spans="11:12" s="13" customFormat="1" ht="15">
      <c r="K712" s="116"/>
      <c r="L712" s="116"/>
    </row>
    <row r="713" spans="11:12" s="13" customFormat="1" ht="15">
      <c r="K713" s="116"/>
      <c r="L713" s="116"/>
    </row>
    <row r="714" spans="11:12" s="13" customFormat="1" ht="15">
      <c r="K714" s="116"/>
      <c r="L714" s="116"/>
    </row>
    <row r="715" spans="11:12" s="13" customFormat="1" ht="15">
      <c r="K715" s="116"/>
      <c r="L715" s="116"/>
    </row>
    <row r="716" spans="11:12" s="13" customFormat="1" ht="15">
      <c r="K716" s="116"/>
      <c r="L716" s="116"/>
    </row>
    <row r="717" spans="11:12" s="13" customFormat="1" ht="15">
      <c r="K717" s="116"/>
      <c r="L717" s="116"/>
    </row>
    <row r="718" spans="11:12" s="13" customFormat="1" ht="15">
      <c r="K718" s="116"/>
      <c r="L718" s="116"/>
    </row>
    <row r="719" spans="11:12" s="13" customFormat="1" ht="15">
      <c r="K719" s="116"/>
      <c r="L719" s="116"/>
    </row>
    <row r="720" spans="11:12" s="13" customFormat="1" ht="15">
      <c r="K720" s="116"/>
      <c r="L720" s="116"/>
    </row>
    <row r="721" spans="11:12" s="13" customFormat="1" ht="15">
      <c r="K721" s="116"/>
      <c r="L721" s="116"/>
    </row>
    <row r="722" spans="11:12" s="13" customFormat="1" ht="15">
      <c r="K722" s="116"/>
      <c r="L722" s="116"/>
    </row>
    <row r="723" spans="11:12" s="13" customFormat="1" ht="15">
      <c r="K723" s="116"/>
      <c r="L723" s="116"/>
    </row>
    <row r="724" spans="11:12" s="13" customFormat="1" ht="15">
      <c r="K724" s="116"/>
      <c r="L724" s="116"/>
    </row>
    <row r="725" spans="11:12" s="13" customFormat="1" ht="15">
      <c r="K725" s="116"/>
      <c r="L725" s="116"/>
    </row>
    <row r="726" spans="11:12" s="13" customFormat="1" ht="15">
      <c r="K726" s="116"/>
      <c r="L726" s="116"/>
    </row>
    <row r="727" spans="11:12" s="13" customFormat="1" ht="15">
      <c r="K727" s="116"/>
      <c r="L727" s="116"/>
    </row>
    <row r="728" spans="11:12" s="13" customFormat="1" ht="15">
      <c r="K728" s="116"/>
      <c r="L728" s="116"/>
    </row>
    <row r="729" spans="11:12" s="13" customFormat="1" ht="15">
      <c r="K729" s="116"/>
      <c r="L729" s="116"/>
    </row>
    <row r="730" spans="11:12" s="13" customFormat="1" ht="15">
      <c r="K730" s="116"/>
      <c r="L730" s="116"/>
    </row>
    <row r="731" spans="11:12" s="13" customFormat="1" ht="15">
      <c r="K731" s="116"/>
      <c r="L731" s="116"/>
    </row>
    <row r="732" spans="11:12" s="13" customFormat="1" ht="15">
      <c r="K732" s="116"/>
      <c r="L732" s="116"/>
    </row>
    <row r="733" spans="11:12" s="13" customFormat="1" ht="15">
      <c r="K733" s="116"/>
      <c r="L733" s="116"/>
    </row>
    <row r="734" spans="11:12" s="13" customFormat="1" ht="15">
      <c r="K734" s="116"/>
      <c r="L734" s="116"/>
    </row>
    <row r="735" spans="11:12" s="13" customFormat="1" ht="15">
      <c r="K735" s="116"/>
      <c r="L735" s="116"/>
    </row>
    <row r="736" spans="11:12" s="13" customFormat="1" ht="15">
      <c r="K736" s="116"/>
      <c r="L736" s="116"/>
    </row>
    <row r="737" spans="11:12" s="13" customFormat="1" ht="15">
      <c r="K737" s="116"/>
      <c r="L737" s="116"/>
    </row>
    <row r="738" spans="11:12" s="13" customFormat="1" ht="15">
      <c r="K738" s="116"/>
      <c r="L738" s="116"/>
    </row>
    <row r="739" spans="11:12" s="13" customFormat="1" ht="15">
      <c r="K739" s="116"/>
      <c r="L739" s="116"/>
    </row>
    <row r="740" spans="11:12" s="13" customFormat="1" ht="15">
      <c r="K740" s="116"/>
      <c r="L740" s="116"/>
    </row>
    <row r="741" spans="11:12" s="13" customFormat="1" ht="15">
      <c r="K741" s="116"/>
      <c r="L741" s="116"/>
    </row>
    <row r="742" spans="11:12" s="13" customFormat="1" ht="15">
      <c r="K742" s="116"/>
      <c r="L742" s="116"/>
    </row>
    <row r="743" spans="11:12" s="13" customFormat="1" ht="15">
      <c r="K743" s="116"/>
      <c r="L743" s="116"/>
    </row>
    <row r="744" spans="11:12" s="13" customFormat="1" ht="15">
      <c r="K744" s="116"/>
      <c r="L744" s="116"/>
    </row>
    <row r="745" spans="11:12" s="13" customFormat="1" ht="15">
      <c r="K745" s="116"/>
      <c r="L745" s="116"/>
    </row>
    <row r="746" spans="11:12" s="13" customFormat="1" ht="15">
      <c r="K746" s="116"/>
      <c r="L746" s="116"/>
    </row>
    <row r="747" spans="11:12" s="13" customFormat="1" ht="15">
      <c r="K747" s="116"/>
      <c r="L747" s="116"/>
    </row>
    <row r="748" spans="11:12" s="13" customFormat="1" ht="15">
      <c r="K748" s="116"/>
      <c r="L748" s="116"/>
    </row>
    <row r="749" spans="11:12" s="13" customFormat="1" ht="15">
      <c r="K749" s="116"/>
      <c r="L749" s="116"/>
    </row>
    <row r="750" spans="11:12" s="13" customFormat="1" ht="15">
      <c r="K750" s="116"/>
      <c r="L750" s="116"/>
    </row>
    <row r="751" spans="11:12" s="13" customFormat="1" ht="15">
      <c r="K751" s="116"/>
      <c r="L751" s="116"/>
    </row>
    <row r="752" spans="11:12" s="13" customFormat="1" ht="15">
      <c r="K752" s="116"/>
      <c r="L752" s="116"/>
    </row>
    <row r="753" spans="11:12" s="13" customFormat="1" ht="15">
      <c r="K753" s="116"/>
      <c r="L753" s="116"/>
    </row>
    <row r="754" spans="11:12" s="13" customFormat="1" ht="15">
      <c r="K754" s="116"/>
      <c r="L754" s="116"/>
    </row>
    <row r="755" spans="11:12" s="13" customFormat="1" ht="15">
      <c r="K755" s="116"/>
      <c r="L755" s="116"/>
    </row>
    <row r="756" spans="11:12" s="13" customFormat="1" ht="15">
      <c r="K756" s="116"/>
      <c r="L756" s="116"/>
    </row>
    <row r="757" spans="11:12" s="13" customFormat="1" ht="15">
      <c r="K757" s="116"/>
      <c r="L757" s="116"/>
    </row>
    <row r="758" spans="11:12" s="13" customFormat="1" ht="15">
      <c r="K758" s="116"/>
      <c r="L758" s="116"/>
    </row>
    <row r="759" spans="11:12" s="13" customFormat="1" ht="15">
      <c r="K759" s="116"/>
      <c r="L759" s="116"/>
    </row>
    <row r="760" spans="11:12" s="13" customFormat="1" ht="15">
      <c r="K760" s="116"/>
      <c r="L760" s="116"/>
    </row>
    <row r="761" spans="11:12" s="13" customFormat="1" ht="15">
      <c r="K761" s="116"/>
      <c r="L761" s="116"/>
    </row>
    <row r="762" spans="11:12" s="13" customFormat="1" ht="15">
      <c r="K762" s="116"/>
      <c r="L762" s="116"/>
    </row>
    <row r="763" spans="11:12" s="13" customFormat="1" ht="15">
      <c r="K763" s="116"/>
      <c r="L763" s="116"/>
    </row>
    <row r="764" spans="11:12" s="13" customFormat="1" ht="15">
      <c r="K764" s="116"/>
      <c r="L764" s="116"/>
    </row>
    <row r="765" spans="11:12" s="13" customFormat="1" ht="15">
      <c r="K765" s="116"/>
      <c r="L765" s="116"/>
    </row>
    <row r="766" spans="11:12" s="13" customFormat="1" ht="15">
      <c r="K766" s="116"/>
      <c r="L766" s="116"/>
    </row>
    <row r="767" spans="11:12" s="13" customFormat="1" ht="15">
      <c r="K767" s="116"/>
      <c r="L767" s="116"/>
    </row>
    <row r="768" spans="11:12" s="13" customFormat="1" ht="15">
      <c r="K768" s="116"/>
      <c r="L768" s="116"/>
    </row>
    <row r="769" spans="11:12" s="13" customFormat="1" ht="15">
      <c r="K769" s="116"/>
      <c r="L769" s="116"/>
    </row>
    <row r="770" spans="11:12" s="13" customFormat="1" ht="15">
      <c r="K770" s="116"/>
      <c r="L770" s="116"/>
    </row>
    <row r="771" spans="11:12" s="13" customFormat="1" ht="15">
      <c r="K771" s="116"/>
      <c r="L771" s="116"/>
    </row>
    <row r="772" spans="11:12" s="13" customFormat="1" ht="15">
      <c r="K772" s="116"/>
      <c r="L772" s="116"/>
    </row>
    <row r="773" spans="11:12" s="13" customFormat="1" ht="15">
      <c r="K773" s="116"/>
      <c r="L773" s="116"/>
    </row>
    <row r="774" spans="11:12" s="13" customFormat="1" ht="15">
      <c r="K774" s="116"/>
      <c r="L774" s="116"/>
    </row>
    <row r="775" spans="11:12" s="13" customFormat="1" ht="15">
      <c r="K775" s="116"/>
      <c r="L775" s="116"/>
    </row>
    <row r="776" spans="11:12" s="13" customFormat="1" ht="15">
      <c r="K776" s="116"/>
      <c r="L776" s="116"/>
    </row>
    <row r="777" spans="11:12" s="13" customFormat="1" ht="15">
      <c r="K777" s="116"/>
      <c r="L777" s="116"/>
    </row>
    <row r="778" spans="11:12" s="13" customFormat="1" ht="15">
      <c r="K778" s="116"/>
      <c r="L778" s="116"/>
    </row>
    <row r="779" spans="11:12" s="13" customFormat="1" ht="15">
      <c r="K779" s="116"/>
      <c r="L779" s="116"/>
    </row>
    <row r="780" spans="11:12" s="13" customFormat="1" ht="15">
      <c r="K780" s="116"/>
      <c r="L780" s="116"/>
    </row>
    <row r="781" spans="11:12" s="13" customFormat="1" ht="15">
      <c r="K781" s="116"/>
      <c r="L781" s="116"/>
    </row>
    <row r="782" spans="11:12" s="13" customFormat="1" ht="15">
      <c r="K782" s="116"/>
      <c r="L782" s="116"/>
    </row>
    <row r="783" spans="11:12" s="13" customFormat="1" ht="15">
      <c r="K783" s="116"/>
      <c r="L783" s="116"/>
    </row>
    <row r="784" spans="11:12" s="13" customFormat="1" ht="15">
      <c r="K784" s="116"/>
      <c r="L784" s="116"/>
    </row>
    <row r="785" spans="11:12" s="13" customFormat="1" ht="15">
      <c r="K785" s="116"/>
      <c r="L785" s="116"/>
    </row>
    <row r="786" spans="11:12" s="13" customFormat="1" ht="15">
      <c r="K786" s="116"/>
      <c r="L786" s="116"/>
    </row>
    <row r="787" spans="11:12" s="13" customFormat="1" ht="15">
      <c r="K787" s="116"/>
      <c r="L787" s="116"/>
    </row>
    <row r="788" spans="11:12" s="13" customFormat="1" ht="15">
      <c r="K788" s="116"/>
      <c r="L788" s="116"/>
    </row>
    <row r="789" spans="11:12" s="13" customFormat="1" ht="15">
      <c r="K789" s="116"/>
      <c r="L789" s="116"/>
    </row>
    <row r="790" spans="11:12" s="13" customFormat="1" ht="15">
      <c r="K790" s="116"/>
      <c r="L790" s="116"/>
    </row>
    <row r="791" spans="11:12" s="13" customFormat="1" ht="15">
      <c r="K791" s="116"/>
      <c r="L791" s="116"/>
    </row>
    <row r="792" spans="11:12" s="13" customFormat="1" ht="15">
      <c r="K792" s="116"/>
      <c r="L792" s="116"/>
    </row>
    <row r="793" spans="11:12" s="13" customFormat="1" ht="15">
      <c r="K793" s="116"/>
      <c r="L793" s="116"/>
    </row>
    <row r="794" spans="11:12" s="13" customFormat="1" ht="15">
      <c r="K794" s="116"/>
      <c r="L794" s="116"/>
    </row>
    <row r="795" spans="11:12" s="13" customFormat="1" ht="15">
      <c r="K795" s="116"/>
      <c r="L795" s="116"/>
    </row>
    <row r="796" spans="11:12" s="13" customFormat="1" ht="15">
      <c r="K796" s="116"/>
      <c r="L796" s="116"/>
    </row>
    <row r="797" spans="11:12" s="13" customFormat="1" ht="15">
      <c r="K797" s="116"/>
      <c r="L797" s="116"/>
    </row>
    <row r="798" spans="11:12" s="13" customFormat="1" ht="15">
      <c r="K798" s="116"/>
      <c r="L798" s="116"/>
    </row>
    <row r="799" spans="11:12" s="13" customFormat="1" ht="15">
      <c r="K799" s="116"/>
      <c r="L799" s="116"/>
    </row>
    <row r="800" spans="11:12" s="13" customFormat="1" ht="15">
      <c r="K800" s="116"/>
      <c r="L800" s="116"/>
    </row>
    <row r="801" spans="11:12" s="13" customFormat="1" ht="15">
      <c r="K801" s="116"/>
      <c r="L801" s="116"/>
    </row>
    <row r="802" spans="11:12" s="13" customFormat="1" ht="15">
      <c r="K802" s="116"/>
      <c r="L802" s="116"/>
    </row>
    <row r="803" spans="11:12" s="13" customFormat="1" ht="15">
      <c r="K803" s="116"/>
      <c r="L803" s="116"/>
    </row>
    <row r="804" spans="11:12" s="13" customFormat="1" ht="15">
      <c r="K804" s="116"/>
      <c r="L804" s="116"/>
    </row>
    <row r="805" spans="11:12" s="13" customFormat="1" ht="15">
      <c r="K805" s="116"/>
      <c r="L805" s="116"/>
    </row>
    <row r="806" spans="11:12" s="13" customFormat="1" ht="15">
      <c r="K806" s="116"/>
      <c r="L806" s="116"/>
    </row>
    <row r="807" spans="11:12" s="13" customFormat="1" ht="15">
      <c r="K807" s="116"/>
      <c r="L807" s="116"/>
    </row>
    <row r="808" spans="11:12" s="13" customFormat="1" ht="15">
      <c r="K808" s="116"/>
      <c r="L808" s="116"/>
    </row>
    <row r="809" spans="11:12" s="13" customFormat="1" ht="15">
      <c r="K809" s="116"/>
      <c r="L809" s="116"/>
    </row>
    <row r="810" spans="11:12" s="13" customFormat="1" ht="15">
      <c r="K810" s="116"/>
      <c r="L810" s="116"/>
    </row>
    <row r="811" spans="11:12" s="13" customFormat="1" ht="15">
      <c r="K811" s="116"/>
      <c r="L811" s="116"/>
    </row>
    <row r="812" spans="11:12" s="13" customFormat="1" ht="15">
      <c r="K812" s="116"/>
      <c r="L812" s="116"/>
    </row>
    <row r="813" spans="11:12" s="13" customFormat="1" ht="15">
      <c r="K813" s="116"/>
      <c r="L813" s="116"/>
    </row>
    <row r="814" spans="11:12" s="13" customFormat="1" ht="15">
      <c r="K814" s="116"/>
      <c r="L814" s="116"/>
    </row>
    <row r="815" spans="11:12" s="13" customFormat="1" ht="15">
      <c r="K815" s="116"/>
      <c r="L815" s="116"/>
    </row>
    <row r="816" spans="11:12" s="13" customFormat="1" ht="15">
      <c r="K816" s="116"/>
      <c r="L816" s="116"/>
    </row>
    <row r="817" spans="11:12" s="13" customFormat="1" ht="15">
      <c r="K817" s="116"/>
      <c r="L817" s="116"/>
    </row>
    <row r="818" spans="11:12" s="13" customFormat="1" ht="15">
      <c r="K818" s="116"/>
      <c r="L818" s="116"/>
    </row>
    <row r="819" spans="11:12" s="13" customFormat="1" ht="15">
      <c r="K819" s="116"/>
      <c r="L819" s="116"/>
    </row>
    <row r="820" spans="11:12" s="13" customFormat="1" ht="15">
      <c r="K820" s="116"/>
      <c r="L820" s="116"/>
    </row>
    <row r="821" spans="11:12" s="13" customFormat="1" ht="15">
      <c r="K821" s="116"/>
      <c r="L821" s="116"/>
    </row>
    <row r="822" spans="11:12" s="13" customFormat="1" ht="15">
      <c r="K822" s="116"/>
      <c r="L822" s="116"/>
    </row>
    <row r="823" spans="11:12" s="13" customFormat="1" ht="15">
      <c r="K823" s="116"/>
      <c r="L823" s="116"/>
    </row>
    <row r="824" spans="11:12" s="13" customFormat="1" ht="15">
      <c r="K824" s="116"/>
      <c r="L824" s="116"/>
    </row>
    <row r="825" spans="11:12" s="13" customFormat="1" ht="15">
      <c r="K825" s="116"/>
      <c r="L825" s="116"/>
    </row>
    <row r="826" spans="11:12" s="13" customFormat="1" ht="15">
      <c r="K826" s="116"/>
      <c r="L826" s="116"/>
    </row>
    <row r="827" spans="11:12" s="13" customFormat="1" ht="15">
      <c r="K827" s="116"/>
      <c r="L827" s="116"/>
    </row>
    <row r="828" spans="11:12" s="13" customFormat="1" ht="15">
      <c r="K828" s="116"/>
      <c r="L828" s="116"/>
    </row>
    <row r="829" spans="11:12" s="13" customFormat="1" ht="15">
      <c r="K829" s="116"/>
      <c r="L829" s="116"/>
    </row>
    <row r="830" spans="11:12" s="13" customFormat="1" ht="15">
      <c r="K830" s="116"/>
      <c r="L830" s="116"/>
    </row>
    <row r="831" spans="11:12" s="13" customFormat="1" ht="15">
      <c r="K831" s="116"/>
      <c r="L831" s="116"/>
    </row>
    <row r="832" spans="11:12" s="13" customFormat="1" ht="15">
      <c r="K832" s="116"/>
      <c r="L832" s="116"/>
    </row>
    <row r="833" spans="11:12" s="13" customFormat="1" ht="15">
      <c r="K833" s="116"/>
      <c r="L833" s="116"/>
    </row>
    <row r="834" spans="11:12" s="13" customFormat="1" ht="15">
      <c r="K834" s="116"/>
      <c r="L834" s="116"/>
    </row>
    <row r="835" spans="11:12" s="13" customFormat="1" ht="15">
      <c r="K835" s="116"/>
      <c r="L835" s="116"/>
    </row>
    <row r="836" spans="11:12" s="13" customFormat="1" ht="15">
      <c r="K836" s="116"/>
      <c r="L836" s="116"/>
    </row>
    <row r="837" spans="11:12" s="13" customFormat="1" ht="15">
      <c r="K837" s="116"/>
      <c r="L837" s="116"/>
    </row>
    <row r="838" spans="11:12" s="13" customFormat="1" ht="15">
      <c r="K838" s="116"/>
      <c r="L838" s="116"/>
    </row>
    <row r="839" spans="11:12" s="13" customFormat="1" ht="15">
      <c r="K839" s="116"/>
      <c r="L839" s="116"/>
    </row>
    <row r="840" spans="11:12" s="13" customFormat="1" ht="15">
      <c r="K840" s="116"/>
      <c r="L840" s="116"/>
    </row>
    <row r="841" spans="11:12" s="13" customFormat="1" ht="15">
      <c r="K841" s="116"/>
      <c r="L841" s="116"/>
    </row>
    <row r="842" spans="11:12" s="13" customFormat="1" ht="15">
      <c r="K842" s="116"/>
      <c r="L842" s="116"/>
    </row>
    <row r="843" spans="11:12" s="13" customFormat="1" ht="15">
      <c r="K843" s="116"/>
      <c r="L843" s="116"/>
    </row>
    <row r="844" spans="11:12" s="13" customFormat="1" ht="15">
      <c r="K844" s="116"/>
      <c r="L844" s="116"/>
    </row>
    <row r="845" spans="11:12" s="13" customFormat="1" ht="15">
      <c r="K845" s="116"/>
      <c r="L845" s="116"/>
    </row>
    <row r="846" spans="11:12" s="13" customFormat="1" ht="15">
      <c r="K846" s="116"/>
      <c r="L846" s="116"/>
    </row>
    <row r="847" spans="11:12" s="13" customFormat="1" ht="15">
      <c r="K847" s="116"/>
      <c r="L847" s="116"/>
    </row>
    <row r="848" spans="11:12" s="13" customFormat="1" ht="15">
      <c r="K848" s="116"/>
      <c r="L848" s="116"/>
    </row>
    <row r="849" spans="11:12" s="13" customFormat="1" ht="15">
      <c r="K849" s="116"/>
      <c r="L849" s="116"/>
    </row>
    <row r="850" spans="11:12" s="13" customFormat="1" ht="15">
      <c r="K850" s="116"/>
      <c r="L850" s="116"/>
    </row>
    <row r="851" spans="11:12" s="13" customFormat="1" ht="15">
      <c r="K851" s="116"/>
      <c r="L851" s="116"/>
    </row>
    <row r="852" spans="11:12" s="13" customFormat="1" ht="15">
      <c r="K852" s="116"/>
      <c r="L852" s="116"/>
    </row>
    <row r="853" spans="11:12" s="13" customFormat="1" ht="15">
      <c r="K853" s="116"/>
      <c r="L853" s="116"/>
    </row>
    <row r="854" spans="11:12" s="13" customFormat="1" ht="15">
      <c r="K854" s="116"/>
      <c r="L854" s="116"/>
    </row>
    <row r="855" spans="11:12" s="13" customFormat="1" ht="15">
      <c r="K855" s="116"/>
      <c r="L855" s="116"/>
    </row>
    <row r="856" spans="11:12" s="13" customFormat="1" ht="15">
      <c r="K856" s="116"/>
      <c r="L856" s="116"/>
    </row>
    <row r="857" spans="11:12" s="13" customFormat="1" ht="15">
      <c r="K857" s="116"/>
      <c r="L857" s="116"/>
    </row>
    <row r="858" spans="11:12" s="13" customFormat="1" ht="15">
      <c r="K858" s="116"/>
      <c r="L858" s="116"/>
    </row>
    <row r="859" spans="11:12" s="13" customFormat="1" ht="15">
      <c r="K859" s="116"/>
      <c r="L859" s="116"/>
    </row>
    <row r="860" spans="11:12" s="13" customFormat="1" ht="15">
      <c r="K860" s="116"/>
      <c r="L860" s="116"/>
    </row>
    <row r="861" spans="11:12" s="13" customFormat="1" ht="15">
      <c r="K861" s="116"/>
      <c r="L861" s="116"/>
    </row>
    <row r="862" spans="11:12" s="13" customFormat="1" ht="15">
      <c r="K862" s="116"/>
      <c r="L862" s="116"/>
    </row>
    <row r="863" spans="11:12" s="13" customFormat="1" ht="15">
      <c r="K863" s="116"/>
      <c r="L863" s="116"/>
    </row>
    <row r="864" spans="11:12" s="13" customFormat="1" ht="15">
      <c r="K864" s="116"/>
      <c r="L864" s="116"/>
    </row>
    <row r="865" spans="11:12" s="13" customFormat="1" ht="15">
      <c r="K865" s="116"/>
      <c r="L865" s="116"/>
    </row>
    <row r="866" spans="11:12" s="13" customFormat="1" ht="15">
      <c r="K866" s="116"/>
      <c r="L866" s="116"/>
    </row>
    <row r="867" spans="11:12" s="13" customFormat="1" ht="15">
      <c r="K867" s="116"/>
      <c r="L867" s="116"/>
    </row>
    <row r="868" spans="11:12" s="13" customFormat="1" ht="15">
      <c r="K868" s="116"/>
      <c r="L868" s="116"/>
    </row>
    <row r="869" spans="11:12" s="13" customFormat="1" ht="15">
      <c r="K869" s="116"/>
      <c r="L869" s="116"/>
    </row>
    <row r="870" spans="11:12" s="13" customFormat="1" ht="15">
      <c r="K870" s="116"/>
      <c r="L870" s="116"/>
    </row>
    <row r="871" spans="11:12" s="13" customFormat="1" ht="15">
      <c r="K871" s="116"/>
      <c r="L871" s="116"/>
    </row>
    <row r="872" spans="11:12" s="13" customFormat="1" ht="15">
      <c r="K872" s="116"/>
      <c r="L872" s="116"/>
    </row>
    <row r="873" spans="11:12" s="13" customFormat="1" ht="15">
      <c r="K873" s="116"/>
      <c r="L873" s="116"/>
    </row>
    <row r="874" spans="11:12" s="13" customFormat="1" ht="15">
      <c r="K874" s="116"/>
      <c r="L874" s="116"/>
    </row>
    <row r="875" spans="11:12" s="13" customFormat="1" ht="15">
      <c r="K875" s="116"/>
      <c r="L875" s="116"/>
    </row>
    <row r="876" spans="11:12" s="13" customFormat="1" ht="15">
      <c r="K876" s="116"/>
      <c r="L876" s="116"/>
    </row>
    <row r="877" spans="11:12" s="13" customFormat="1" ht="15">
      <c r="K877" s="116"/>
      <c r="L877" s="116"/>
    </row>
    <row r="878" spans="11:12" s="13" customFormat="1" ht="15">
      <c r="K878" s="116"/>
      <c r="L878" s="116"/>
    </row>
    <row r="879" spans="11:12" s="13" customFormat="1" ht="15">
      <c r="K879" s="116"/>
      <c r="L879" s="116"/>
    </row>
    <row r="880" spans="11:12" s="13" customFormat="1" ht="15">
      <c r="K880" s="116"/>
      <c r="L880" s="116"/>
    </row>
    <row r="881" spans="11:12" s="13" customFormat="1" ht="15">
      <c r="K881" s="116"/>
      <c r="L881" s="116"/>
    </row>
    <row r="882" spans="11:12" s="13" customFormat="1" ht="15">
      <c r="K882" s="116"/>
      <c r="L882" s="116"/>
    </row>
    <row r="883" spans="11:12" s="13" customFormat="1" ht="15">
      <c r="K883" s="116"/>
      <c r="L883" s="116"/>
    </row>
    <row r="884" spans="11:12" s="13" customFormat="1" ht="15">
      <c r="K884" s="116"/>
      <c r="L884" s="116"/>
    </row>
    <row r="885" spans="11:12" s="13" customFormat="1" ht="15">
      <c r="K885" s="116"/>
      <c r="L885" s="116"/>
    </row>
    <row r="886" spans="11:12" s="13" customFormat="1" ht="15">
      <c r="K886" s="116"/>
      <c r="L886" s="116"/>
    </row>
    <row r="887" spans="11:12" s="13" customFormat="1" ht="15">
      <c r="K887" s="116"/>
      <c r="L887" s="116"/>
    </row>
    <row r="888" spans="11:12" s="13" customFormat="1" ht="15">
      <c r="K888" s="116"/>
      <c r="L888" s="116"/>
    </row>
    <row r="889" spans="11:12" s="13" customFormat="1" ht="15">
      <c r="K889" s="116"/>
      <c r="L889" s="116"/>
    </row>
    <row r="890" spans="11:12" s="13" customFormat="1" ht="15">
      <c r="K890" s="116"/>
      <c r="L890" s="116"/>
    </row>
    <row r="891" spans="11:12" s="13" customFormat="1" ht="15">
      <c r="K891" s="116"/>
      <c r="L891" s="116"/>
    </row>
    <row r="892" spans="11:12" s="13" customFormat="1" ht="15">
      <c r="K892" s="116"/>
      <c r="L892" s="116"/>
    </row>
    <row r="893" spans="11:12" s="13" customFormat="1" ht="15">
      <c r="K893" s="116"/>
      <c r="L893" s="116"/>
    </row>
    <row r="894" spans="11:12" s="13" customFormat="1" ht="15">
      <c r="K894" s="116"/>
      <c r="L894" s="116"/>
    </row>
    <row r="895" spans="11:12" s="13" customFormat="1" ht="15">
      <c r="K895" s="116"/>
      <c r="L895" s="116"/>
    </row>
    <row r="896" spans="11:12" s="13" customFormat="1" ht="15">
      <c r="K896" s="116"/>
      <c r="L896" s="116"/>
    </row>
    <row r="897" spans="11:12" s="13" customFormat="1" ht="15">
      <c r="K897" s="116"/>
      <c r="L897" s="116"/>
    </row>
    <row r="898" spans="11:12" s="13" customFormat="1" ht="15">
      <c r="K898" s="116"/>
      <c r="L898" s="116"/>
    </row>
    <row r="899" spans="11:12" s="13" customFormat="1" ht="15">
      <c r="K899" s="116"/>
      <c r="L899" s="116"/>
    </row>
    <row r="900" spans="11:12" s="13" customFormat="1" ht="15">
      <c r="K900" s="116"/>
      <c r="L900" s="116"/>
    </row>
    <row r="901" spans="11:12" s="13" customFormat="1" ht="15">
      <c r="K901" s="116"/>
      <c r="L901" s="116"/>
    </row>
    <row r="902" spans="11:12" s="13" customFormat="1" ht="15">
      <c r="K902" s="116"/>
      <c r="L902" s="116"/>
    </row>
    <row r="903" spans="11:12" s="13" customFormat="1" ht="15">
      <c r="K903" s="116"/>
      <c r="L903" s="116"/>
    </row>
    <row r="904" spans="11:12" s="13" customFormat="1" ht="15">
      <c r="K904" s="116"/>
      <c r="L904" s="116"/>
    </row>
    <row r="905" spans="11:12" s="13" customFormat="1" ht="15">
      <c r="K905" s="116"/>
      <c r="L905" s="116"/>
    </row>
    <row r="906" spans="11:12" s="13" customFormat="1" ht="15">
      <c r="K906" s="116"/>
      <c r="L906" s="116"/>
    </row>
    <row r="907" spans="11:12" s="13" customFormat="1" ht="15">
      <c r="K907" s="116"/>
      <c r="L907" s="116"/>
    </row>
    <row r="908" spans="11:12" s="13" customFormat="1" ht="15">
      <c r="K908" s="116"/>
      <c r="L908" s="116"/>
    </row>
    <row r="909" spans="11:12" s="13" customFormat="1" ht="15">
      <c r="K909" s="116"/>
      <c r="L909" s="116"/>
    </row>
    <row r="910" spans="11:12" s="13" customFormat="1" ht="15">
      <c r="K910" s="116"/>
      <c r="L910" s="116"/>
    </row>
    <row r="911" spans="11:12" s="13" customFormat="1" ht="15">
      <c r="K911" s="116"/>
      <c r="L911" s="116"/>
    </row>
    <row r="912" spans="11:12" s="13" customFormat="1" ht="15">
      <c r="K912" s="116"/>
      <c r="L912" s="116"/>
    </row>
    <row r="913" spans="11:12" s="13" customFormat="1" ht="15">
      <c r="K913" s="116"/>
      <c r="L913" s="116"/>
    </row>
    <row r="914" spans="11:12" s="13" customFormat="1" ht="15">
      <c r="K914" s="116"/>
      <c r="L914" s="116"/>
    </row>
    <row r="915" spans="11:12" s="13" customFormat="1" ht="15">
      <c r="K915" s="116"/>
      <c r="L915" s="116"/>
    </row>
    <row r="916" spans="11:12" s="13" customFormat="1" ht="15">
      <c r="K916" s="116"/>
      <c r="L916" s="116"/>
    </row>
    <row r="917" spans="11:12" s="13" customFormat="1" ht="15">
      <c r="K917" s="116"/>
      <c r="L917" s="116"/>
    </row>
    <row r="918" spans="11:12" s="13" customFormat="1" ht="15">
      <c r="K918" s="116"/>
      <c r="L918" s="116"/>
    </row>
    <row r="919" spans="11:12" s="13" customFormat="1" ht="15">
      <c r="K919" s="116"/>
      <c r="L919" s="116"/>
    </row>
    <row r="920" spans="11:12" s="13" customFormat="1" ht="15">
      <c r="K920" s="116"/>
      <c r="L920" s="116"/>
    </row>
    <row r="921" spans="11:12" s="13" customFormat="1" ht="15">
      <c r="K921" s="116"/>
      <c r="L921" s="116"/>
    </row>
    <row r="922" spans="11:12" s="13" customFormat="1" ht="15">
      <c r="K922" s="116"/>
      <c r="L922" s="116"/>
    </row>
    <row r="923" spans="11:12" s="13" customFormat="1" ht="15">
      <c r="K923" s="116"/>
      <c r="L923" s="116"/>
    </row>
    <row r="924" spans="11:12" s="13" customFormat="1" ht="15">
      <c r="K924" s="116"/>
      <c r="L924" s="116"/>
    </row>
    <row r="925" spans="11:12" s="13" customFormat="1" ht="15">
      <c r="K925" s="116"/>
      <c r="L925" s="116"/>
    </row>
    <row r="926" spans="11:12" s="13" customFormat="1" ht="15">
      <c r="K926" s="116"/>
      <c r="L926" s="116"/>
    </row>
    <row r="927" spans="11:12" s="13" customFormat="1" ht="15">
      <c r="K927" s="116"/>
      <c r="L927" s="116"/>
    </row>
    <row r="928" spans="11:12" s="13" customFormat="1" ht="15">
      <c r="K928" s="116"/>
      <c r="L928" s="116"/>
    </row>
    <row r="929" spans="11:12" s="13" customFormat="1" ht="15">
      <c r="K929" s="116"/>
      <c r="L929" s="116"/>
    </row>
    <row r="930" spans="11:12" s="13" customFormat="1" ht="15">
      <c r="K930" s="116"/>
      <c r="L930" s="116"/>
    </row>
    <row r="931" spans="11:12" s="13" customFormat="1" ht="15">
      <c r="K931" s="116"/>
      <c r="L931" s="116"/>
    </row>
    <row r="932" spans="11:12" s="13" customFormat="1" ht="15">
      <c r="K932" s="116"/>
      <c r="L932" s="116"/>
    </row>
    <row r="933" spans="11:12" s="13" customFormat="1" ht="15">
      <c r="K933" s="116"/>
      <c r="L933" s="116"/>
    </row>
    <row r="934" spans="11:12" s="13" customFormat="1" ht="15">
      <c r="K934" s="116"/>
      <c r="L934" s="116"/>
    </row>
    <row r="935" spans="11:12" s="13" customFormat="1" ht="15">
      <c r="K935" s="116"/>
      <c r="L935" s="116"/>
    </row>
    <row r="936" spans="11:12" s="13" customFormat="1" ht="15">
      <c r="K936" s="116"/>
      <c r="L936" s="116"/>
    </row>
    <row r="937" spans="11:12" s="13" customFormat="1" ht="15">
      <c r="K937" s="116"/>
      <c r="L937" s="116"/>
    </row>
    <row r="938" spans="11:12" s="13" customFormat="1" ht="15">
      <c r="K938" s="116"/>
      <c r="L938" s="116"/>
    </row>
    <row r="939" spans="11:12" s="13" customFormat="1" ht="15">
      <c r="K939" s="116"/>
      <c r="L939" s="116"/>
    </row>
    <row r="940" spans="11:12" s="13" customFormat="1" ht="15">
      <c r="K940" s="116"/>
      <c r="L940" s="116"/>
    </row>
    <row r="941" spans="11:12" s="13" customFormat="1" ht="15">
      <c r="K941" s="116"/>
      <c r="L941" s="116"/>
    </row>
    <row r="942" spans="11:12" s="13" customFormat="1" ht="15">
      <c r="K942" s="116"/>
      <c r="L942" s="116"/>
    </row>
    <row r="943" spans="11:12" s="13" customFormat="1" ht="15">
      <c r="K943" s="116"/>
      <c r="L943" s="116"/>
    </row>
    <row r="944" spans="11:12" s="13" customFormat="1" ht="15">
      <c r="K944" s="116"/>
      <c r="L944" s="116"/>
    </row>
    <row r="945" spans="11:12" s="13" customFormat="1" ht="15">
      <c r="K945" s="116"/>
      <c r="L945" s="116"/>
    </row>
    <row r="946" spans="11:12" s="13" customFormat="1" ht="15">
      <c r="K946" s="116"/>
      <c r="L946" s="116"/>
    </row>
    <row r="947" spans="11:12" s="13" customFormat="1" ht="15">
      <c r="K947" s="116"/>
      <c r="L947" s="116"/>
    </row>
    <row r="948" spans="11:12" s="13" customFormat="1" ht="15">
      <c r="K948" s="116"/>
      <c r="L948" s="116"/>
    </row>
    <row r="949" spans="11:12" s="13" customFormat="1" ht="15">
      <c r="K949" s="116"/>
      <c r="L949" s="116"/>
    </row>
    <row r="950" spans="11:12" s="13" customFormat="1" ht="15">
      <c r="K950" s="116"/>
      <c r="L950" s="116"/>
    </row>
    <row r="951" spans="11:12" s="13" customFormat="1" ht="15">
      <c r="K951" s="116"/>
      <c r="L951" s="116"/>
    </row>
    <row r="952" spans="11:12" s="13" customFormat="1" ht="15">
      <c r="K952" s="116"/>
      <c r="L952" s="116"/>
    </row>
    <row r="953" spans="11:12" s="13" customFormat="1" ht="15">
      <c r="K953" s="116"/>
      <c r="L953" s="116"/>
    </row>
    <row r="954" spans="11:12" s="13" customFormat="1" ht="15">
      <c r="K954" s="116"/>
      <c r="L954" s="116"/>
    </row>
    <row r="955" spans="11:12" s="13" customFormat="1" ht="15">
      <c r="K955" s="116"/>
      <c r="L955" s="116"/>
    </row>
    <row r="956" spans="11:12" s="13" customFormat="1" ht="15">
      <c r="K956" s="116"/>
      <c r="L956" s="116"/>
    </row>
    <row r="957" spans="11:12" s="13" customFormat="1" ht="15">
      <c r="K957" s="116"/>
      <c r="L957" s="116"/>
    </row>
    <row r="958" spans="11:12" s="13" customFormat="1" ht="15">
      <c r="K958" s="116"/>
      <c r="L958" s="116"/>
    </row>
    <row r="959" spans="11:12" s="13" customFormat="1" ht="15">
      <c r="K959" s="116"/>
      <c r="L959" s="116"/>
    </row>
    <row r="960" spans="11:12" s="13" customFormat="1" ht="15">
      <c r="K960" s="116"/>
      <c r="L960" s="116"/>
    </row>
    <row r="961" spans="11:12" s="13" customFormat="1" ht="15">
      <c r="K961" s="116"/>
      <c r="L961" s="116"/>
    </row>
    <row r="962" spans="11:12" s="13" customFormat="1" ht="15">
      <c r="K962" s="116"/>
      <c r="L962" s="116"/>
    </row>
    <row r="963" spans="11:12" s="13" customFormat="1" ht="15">
      <c r="K963" s="116"/>
      <c r="L963" s="116"/>
    </row>
    <row r="964" spans="11:12" s="13" customFormat="1" ht="15">
      <c r="K964" s="116"/>
      <c r="L964" s="116"/>
    </row>
    <row r="965" spans="11:12" s="13" customFormat="1" ht="15">
      <c r="K965" s="116"/>
      <c r="L965" s="116"/>
    </row>
    <row r="966" spans="11:12" s="13" customFormat="1" ht="15">
      <c r="K966" s="116"/>
      <c r="L966" s="116"/>
    </row>
    <row r="967" spans="11:12" s="13" customFormat="1" ht="15">
      <c r="K967" s="116"/>
      <c r="L967" s="116"/>
    </row>
    <row r="968" spans="11:12" s="13" customFormat="1" ht="15">
      <c r="K968" s="116"/>
      <c r="L968" s="116"/>
    </row>
    <row r="969" spans="11:12" s="13" customFormat="1" ht="15">
      <c r="K969" s="116"/>
      <c r="L969" s="116"/>
    </row>
    <row r="970" spans="11:12" s="13" customFormat="1" ht="15">
      <c r="K970" s="116"/>
      <c r="L970" s="116"/>
    </row>
    <row r="971" spans="11:12" s="13" customFormat="1" ht="15">
      <c r="K971" s="116"/>
      <c r="L971" s="116"/>
    </row>
    <row r="972" spans="11:12" s="13" customFormat="1" ht="15">
      <c r="K972" s="116"/>
      <c r="L972" s="116"/>
    </row>
    <row r="973" spans="11:12" s="13" customFormat="1" ht="15">
      <c r="K973" s="116"/>
      <c r="L973" s="116"/>
    </row>
    <row r="974" spans="11:12" s="13" customFormat="1" ht="15">
      <c r="K974" s="116"/>
      <c r="L974" s="116"/>
    </row>
    <row r="975" spans="11:12" s="13" customFormat="1" ht="15">
      <c r="K975" s="116"/>
      <c r="L975" s="116"/>
    </row>
    <row r="976" spans="11:12" s="13" customFormat="1" ht="15">
      <c r="K976" s="116"/>
      <c r="L976" s="116"/>
    </row>
    <row r="977" spans="11:12" s="13" customFormat="1" ht="15">
      <c r="K977" s="116"/>
      <c r="L977" s="116"/>
    </row>
    <row r="978" spans="11:12" s="13" customFormat="1" ht="15">
      <c r="K978" s="116"/>
      <c r="L978" s="116"/>
    </row>
    <row r="979" spans="11:12" s="13" customFormat="1" ht="15">
      <c r="K979" s="116"/>
      <c r="L979" s="116"/>
    </row>
    <row r="980" spans="11:12" s="13" customFormat="1" ht="15">
      <c r="K980" s="116"/>
      <c r="L980" s="116"/>
    </row>
    <row r="981" spans="11:12" s="13" customFormat="1" ht="15">
      <c r="K981" s="116"/>
      <c r="L981" s="116"/>
    </row>
    <row r="982" spans="11:12" s="13" customFormat="1" ht="15">
      <c r="K982" s="116"/>
      <c r="L982" s="116"/>
    </row>
    <row r="983" spans="11:12" s="13" customFormat="1" ht="15">
      <c r="K983" s="116"/>
      <c r="L983" s="116"/>
    </row>
    <row r="984" spans="11:12" s="13" customFormat="1" ht="15">
      <c r="K984" s="116"/>
      <c r="L984" s="116"/>
    </row>
    <row r="985" spans="11:12" s="13" customFormat="1" ht="15">
      <c r="K985" s="116"/>
      <c r="L985" s="116"/>
    </row>
    <row r="986" spans="11:12" s="13" customFormat="1" ht="15">
      <c r="K986" s="116"/>
      <c r="L986" s="116"/>
    </row>
    <row r="987" spans="11:12" s="13" customFormat="1" ht="15">
      <c r="K987" s="116"/>
      <c r="L987" s="116"/>
    </row>
    <row r="988" spans="11:12" s="13" customFormat="1" ht="15">
      <c r="K988" s="116"/>
      <c r="L988" s="116"/>
    </row>
    <row r="989" spans="11:12" s="13" customFormat="1" ht="15">
      <c r="K989" s="116"/>
      <c r="L989" s="116"/>
    </row>
    <row r="990" spans="11:12" s="13" customFormat="1" ht="15">
      <c r="K990" s="116"/>
      <c r="L990" s="116"/>
    </row>
    <row r="991" spans="11:12" s="13" customFormat="1" ht="15">
      <c r="K991" s="116"/>
      <c r="L991" s="116"/>
    </row>
    <row r="992" spans="11:12" s="13" customFormat="1" ht="15">
      <c r="K992" s="116"/>
      <c r="L992" s="116"/>
    </row>
    <row r="993" spans="11:12" s="13" customFormat="1" ht="15">
      <c r="K993" s="116"/>
      <c r="L993" s="116"/>
    </row>
    <row r="994" spans="11:12" s="13" customFormat="1" ht="15">
      <c r="K994" s="116"/>
      <c r="L994" s="116"/>
    </row>
    <row r="995" spans="11:12" s="13" customFormat="1" ht="15">
      <c r="K995" s="116"/>
      <c r="L995" s="116"/>
    </row>
    <row r="996" spans="11:12" s="13" customFormat="1" ht="15">
      <c r="K996" s="116"/>
      <c r="L996" s="116"/>
    </row>
    <row r="997" spans="11:12" s="13" customFormat="1" ht="15">
      <c r="K997" s="116"/>
      <c r="L997" s="116"/>
    </row>
    <row r="998" spans="11:12" s="13" customFormat="1" ht="15">
      <c r="K998" s="116"/>
      <c r="L998" s="116"/>
    </row>
    <row r="999" spans="11:12" s="13" customFormat="1" ht="15">
      <c r="K999" s="116"/>
      <c r="L999" s="116"/>
    </row>
    <row r="1000" spans="11:12" s="13" customFormat="1" ht="15">
      <c r="K1000" s="116"/>
      <c r="L1000" s="116"/>
    </row>
    <row r="1001" spans="11:12" s="13" customFormat="1" ht="15">
      <c r="K1001" s="116"/>
      <c r="L1001" s="116"/>
    </row>
    <row r="1002" spans="11:12" s="13" customFormat="1" ht="15">
      <c r="K1002" s="116"/>
      <c r="L1002" s="116"/>
    </row>
    <row r="1003" spans="11:12" s="13" customFormat="1" ht="15">
      <c r="K1003" s="116"/>
      <c r="L1003" s="116"/>
    </row>
    <row r="1004" spans="11:12" s="13" customFormat="1" ht="15">
      <c r="K1004" s="116"/>
      <c r="L1004" s="116"/>
    </row>
    <row r="1005" spans="11:12" s="13" customFormat="1" ht="15">
      <c r="K1005" s="116"/>
      <c r="L1005" s="116"/>
    </row>
    <row r="1006" spans="11:12" s="13" customFormat="1" ht="15">
      <c r="K1006" s="116"/>
      <c r="L1006" s="116"/>
    </row>
    <row r="1007" spans="11:12" s="13" customFormat="1" ht="15">
      <c r="K1007" s="116"/>
      <c r="L1007" s="116"/>
    </row>
    <row r="1008" spans="11:12" s="13" customFormat="1" ht="15">
      <c r="K1008" s="116"/>
      <c r="L1008" s="116"/>
    </row>
    <row r="1009" spans="11:12" s="13" customFormat="1" ht="15">
      <c r="K1009" s="116"/>
      <c r="L1009" s="116"/>
    </row>
    <row r="1010" spans="11:12" s="13" customFormat="1" ht="15">
      <c r="K1010" s="116"/>
      <c r="L1010" s="116"/>
    </row>
    <row r="1011" spans="11:12" s="13" customFormat="1" ht="15">
      <c r="K1011" s="116"/>
      <c r="L1011" s="116"/>
    </row>
    <row r="1012" spans="11:12" s="13" customFormat="1" ht="15">
      <c r="K1012" s="116"/>
      <c r="L1012" s="116"/>
    </row>
    <row r="1013" spans="11:12" s="13" customFormat="1" ht="15">
      <c r="K1013" s="116"/>
      <c r="L1013" s="116"/>
    </row>
    <row r="1014" spans="11:12" s="13" customFormat="1" ht="15">
      <c r="K1014" s="116"/>
      <c r="L1014" s="116"/>
    </row>
    <row r="1015" spans="11:12" s="13" customFormat="1" ht="15">
      <c r="K1015" s="116"/>
      <c r="L1015" s="116"/>
    </row>
    <row r="1016" spans="11:12" s="13" customFormat="1" ht="15">
      <c r="K1016" s="116"/>
      <c r="L1016" s="116"/>
    </row>
    <row r="1017" spans="11:12" s="13" customFormat="1" ht="15">
      <c r="K1017" s="116"/>
      <c r="L1017" s="116"/>
    </row>
    <row r="1018" spans="11:12" s="13" customFormat="1" ht="15">
      <c r="K1018" s="116"/>
      <c r="L1018" s="116"/>
    </row>
    <row r="1019" spans="11:12" s="13" customFormat="1" ht="15">
      <c r="K1019" s="116"/>
      <c r="L1019" s="116"/>
    </row>
    <row r="1020" spans="11:12" s="13" customFormat="1" ht="15">
      <c r="K1020" s="116"/>
      <c r="L1020" s="116"/>
    </row>
    <row r="1021" spans="11:12" s="13" customFormat="1" ht="15">
      <c r="K1021" s="116"/>
      <c r="L1021" s="116"/>
    </row>
    <row r="1022" spans="11:12" s="13" customFormat="1" ht="15">
      <c r="K1022" s="116"/>
      <c r="L1022" s="116"/>
    </row>
    <row r="1023" spans="11:12" s="13" customFormat="1" ht="15">
      <c r="K1023" s="116"/>
      <c r="L1023" s="116"/>
    </row>
    <row r="1024" spans="11:12" s="13" customFormat="1" ht="15">
      <c r="K1024" s="116"/>
      <c r="L1024" s="116"/>
    </row>
    <row r="1025" spans="11:12" s="13" customFormat="1" ht="15">
      <c r="K1025" s="116"/>
      <c r="L1025" s="116"/>
    </row>
    <row r="1026" spans="11:12" s="13" customFormat="1" ht="15">
      <c r="K1026" s="116"/>
      <c r="L1026" s="116"/>
    </row>
    <row r="1027" spans="11:12" s="13" customFormat="1" ht="15">
      <c r="K1027" s="116"/>
      <c r="L1027" s="116"/>
    </row>
    <row r="1028" spans="11:12" s="13" customFormat="1" ht="15">
      <c r="K1028" s="116"/>
      <c r="L1028" s="116"/>
    </row>
    <row r="1029" spans="11:12" s="13" customFormat="1" ht="15">
      <c r="K1029" s="116"/>
      <c r="L1029" s="116"/>
    </row>
    <row r="1030" spans="11:12" s="13" customFormat="1" ht="15">
      <c r="K1030" s="116"/>
      <c r="L1030" s="116"/>
    </row>
    <row r="1031" spans="11:12" s="13" customFormat="1" ht="15">
      <c r="K1031" s="116"/>
      <c r="L1031" s="116"/>
    </row>
    <row r="1032" spans="11:12" s="13" customFormat="1" ht="15">
      <c r="K1032" s="116"/>
      <c r="L1032" s="116"/>
    </row>
    <row r="1033" spans="11:12" s="13" customFormat="1" ht="15">
      <c r="K1033" s="116"/>
      <c r="L1033" s="116"/>
    </row>
    <row r="1034" spans="11:12" s="13" customFormat="1" ht="15">
      <c r="K1034" s="116"/>
      <c r="L1034" s="116"/>
    </row>
    <row r="1035" spans="11:12" s="13" customFormat="1" ht="15">
      <c r="K1035" s="116"/>
      <c r="L1035" s="116"/>
    </row>
    <row r="1036" spans="11:12" s="13" customFormat="1" ht="15">
      <c r="K1036" s="116"/>
      <c r="L1036" s="116"/>
    </row>
    <row r="1037" spans="11:12" s="13" customFormat="1" ht="15">
      <c r="K1037" s="116"/>
      <c r="L1037" s="116"/>
    </row>
    <row r="1038" spans="11:12" s="13" customFormat="1" ht="15">
      <c r="K1038" s="116"/>
      <c r="L1038" s="116"/>
    </row>
    <row r="1039" spans="11:12" s="13" customFormat="1" ht="15">
      <c r="K1039" s="116"/>
      <c r="L1039" s="116"/>
    </row>
    <row r="1040" spans="11:12" s="13" customFormat="1" ht="15">
      <c r="K1040" s="116"/>
      <c r="L1040" s="116"/>
    </row>
    <row r="1041" spans="11:12" s="13" customFormat="1" ht="15">
      <c r="K1041" s="116"/>
      <c r="L1041" s="116"/>
    </row>
    <row r="1042" spans="11:12" s="13" customFormat="1" ht="15">
      <c r="K1042" s="116"/>
      <c r="L1042" s="116"/>
    </row>
    <row r="1043" spans="11:12" s="13" customFormat="1" ht="15">
      <c r="K1043" s="116"/>
      <c r="L1043" s="116"/>
    </row>
    <row r="1044" spans="11:12" s="13" customFormat="1" ht="15">
      <c r="K1044" s="116"/>
      <c r="L1044" s="116"/>
    </row>
    <row r="1045" spans="11:12" s="13" customFormat="1" ht="15">
      <c r="K1045" s="116"/>
      <c r="L1045" s="116"/>
    </row>
    <row r="1046" spans="11:12" s="13" customFormat="1" ht="15">
      <c r="K1046" s="116"/>
      <c r="L1046" s="116"/>
    </row>
    <row r="1047" spans="11:12" s="13" customFormat="1" ht="15">
      <c r="K1047" s="116"/>
      <c r="L1047" s="116"/>
    </row>
    <row r="1048" spans="11:12" s="13" customFormat="1" ht="15">
      <c r="K1048" s="116"/>
      <c r="L1048" s="116"/>
    </row>
    <row r="1049" spans="11:12" s="13" customFormat="1" ht="15">
      <c r="K1049" s="116"/>
      <c r="L1049" s="116"/>
    </row>
    <row r="1050" spans="11:12" s="13" customFormat="1" ht="15">
      <c r="K1050" s="116"/>
      <c r="L1050" s="116"/>
    </row>
    <row r="1051" spans="11:12" s="13" customFormat="1" ht="15">
      <c r="K1051" s="116"/>
      <c r="L1051" s="116"/>
    </row>
    <row r="1052" spans="11:12" s="13" customFormat="1" ht="15">
      <c r="K1052" s="116"/>
      <c r="L1052" s="116"/>
    </row>
    <row r="1053" spans="11:12" s="13" customFormat="1" ht="15">
      <c r="K1053" s="116"/>
      <c r="L1053" s="116"/>
    </row>
    <row r="1054" spans="11:12" s="13" customFormat="1" ht="15">
      <c r="K1054" s="116"/>
      <c r="L1054" s="116"/>
    </row>
    <row r="1055" spans="11:12" s="13" customFormat="1" ht="15">
      <c r="K1055" s="116"/>
      <c r="L1055" s="116"/>
    </row>
    <row r="1056" spans="11:12" s="13" customFormat="1" ht="15">
      <c r="K1056" s="116"/>
      <c r="L1056" s="116"/>
    </row>
    <row r="1057" spans="11:12" s="13" customFormat="1" ht="15">
      <c r="K1057" s="116"/>
      <c r="L1057" s="116"/>
    </row>
    <row r="1058" spans="11:12" s="13" customFormat="1" ht="15">
      <c r="K1058" s="116"/>
      <c r="L1058" s="116"/>
    </row>
    <row r="1059" spans="11:12" s="13" customFormat="1" ht="15">
      <c r="K1059" s="116"/>
      <c r="L1059" s="116"/>
    </row>
    <row r="1060" spans="11:12" s="13" customFormat="1" ht="15">
      <c r="K1060" s="116"/>
      <c r="L1060" s="116"/>
    </row>
    <row r="1061" spans="11:12" s="13" customFormat="1" ht="15">
      <c r="K1061" s="116"/>
      <c r="L1061" s="116"/>
    </row>
    <row r="1062" spans="11:12" s="13" customFormat="1" ht="15">
      <c r="K1062" s="116"/>
      <c r="L1062" s="116"/>
    </row>
    <row r="1063" spans="11:12" s="13" customFormat="1" ht="15">
      <c r="K1063" s="116"/>
      <c r="L1063" s="116"/>
    </row>
    <row r="1064" spans="11:12" s="13" customFormat="1" ht="15">
      <c r="K1064" s="116"/>
      <c r="L1064" s="116"/>
    </row>
    <row r="1065" spans="11:12" s="13" customFormat="1" ht="15">
      <c r="K1065" s="116"/>
      <c r="L1065" s="116"/>
    </row>
    <row r="1066" spans="11:12" s="13" customFormat="1" ht="15">
      <c r="K1066" s="116"/>
      <c r="L1066" s="116"/>
    </row>
    <row r="1067" spans="11:12" s="13" customFormat="1" ht="15">
      <c r="K1067" s="116"/>
      <c r="L1067" s="116"/>
    </row>
    <row r="1068" spans="11:12" s="13" customFormat="1" ht="15">
      <c r="K1068" s="116"/>
      <c r="L1068" s="116"/>
    </row>
    <row r="1069" spans="11:12" s="13" customFormat="1" ht="15">
      <c r="K1069" s="116"/>
      <c r="L1069" s="116"/>
    </row>
    <row r="1070" spans="11:12" s="13" customFormat="1" ht="15">
      <c r="K1070" s="116"/>
      <c r="L1070" s="116"/>
    </row>
    <row r="1071" spans="11:12" s="13" customFormat="1" ht="15">
      <c r="K1071" s="116"/>
      <c r="L1071" s="116"/>
    </row>
    <row r="1072" spans="11:12" s="13" customFormat="1" ht="15">
      <c r="K1072" s="116"/>
      <c r="L1072" s="116"/>
    </row>
    <row r="1073" spans="11:12" s="13" customFormat="1" ht="15">
      <c r="K1073" s="116"/>
      <c r="L1073" s="116"/>
    </row>
    <row r="1074" spans="11:12" s="13" customFormat="1" ht="15">
      <c r="K1074" s="116"/>
      <c r="L1074" s="116"/>
    </row>
    <row r="1075" spans="11:12" s="13" customFormat="1" ht="15">
      <c r="K1075" s="116"/>
      <c r="L1075" s="116"/>
    </row>
    <row r="1076" spans="11:12" s="13" customFormat="1" ht="15">
      <c r="K1076" s="116"/>
      <c r="L1076" s="116"/>
    </row>
    <row r="1077" spans="11:12" s="13" customFormat="1" ht="15">
      <c r="K1077" s="116"/>
      <c r="L1077" s="116"/>
    </row>
    <row r="1078" spans="11:12" s="13" customFormat="1" ht="15">
      <c r="K1078" s="116"/>
      <c r="L1078" s="116"/>
    </row>
    <row r="1079" spans="11:12" s="13" customFormat="1" ht="15">
      <c r="K1079" s="116"/>
      <c r="L1079" s="116"/>
    </row>
    <row r="1080" spans="11:12" s="13" customFormat="1" ht="15">
      <c r="K1080" s="116"/>
      <c r="L1080" s="116"/>
    </row>
    <row r="1081" spans="11:12" s="13" customFormat="1" ht="15">
      <c r="K1081" s="116"/>
      <c r="L1081" s="116"/>
    </row>
    <row r="1082" spans="11:12" s="13" customFormat="1" ht="15">
      <c r="K1082" s="116"/>
      <c r="L1082" s="116"/>
    </row>
    <row r="1083" spans="11:12" s="13" customFormat="1" ht="15">
      <c r="K1083" s="116"/>
      <c r="L1083" s="116"/>
    </row>
    <row r="1084" spans="11:12" s="13" customFormat="1" ht="15">
      <c r="K1084" s="116"/>
      <c r="L1084" s="116"/>
    </row>
    <row r="1085" spans="11:12" s="13" customFormat="1" ht="15">
      <c r="K1085" s="116"/>
      <c r="L1085" s="116"/>
    </row>
    <row r="1086" spans="11:12" s="13" customFormat="1" ht="15">
      <c r="K1086" s="116"/>
      <c r="L1086" s="116"/>
    </row>
    <row r="1087" spans="11:12" s="13" customFormat="1" ht="15">
      <c r="K1087" s="116"/>
      <c r="L1087" s="116"/>
    </row>
    <row r="1088" spans="11:12" s="13" customFormat="1" ht="15">
      <c r="K1088" s="116"/>
      <c r="L1088" s="116"/>
    </row>
    <row r="1089" spans="11:12" s="13" customFormat="1" ht="15">
      <c r="K1089" s="116"/>
      <c r="L1089" s="116"/>
    </row>
    <row r="1090" spans="11:12" s="13" customFormat="1" ht="15">
      <c r="K1090" s="116"/>
      <c r="L1090" s="116"/>
    </row>
    <row r="1091" spans="11:12" s="13" customFormat="1" ht="15">
      <c r="K1091" s="116"/>
      <c r="L1091" s="116"/>
    </row>
    <row r="1092" spans="11:12" s="13" customFormat="1" ht="15">
      <c r="K1092" s="116"/>
      <c r="L1092" s="116"/>
    </row>
    <row r="1093" spans="11:12" s="13" customFormat="1" ht="15">
      <c r="K1093" s="116"/>
      <c r="L1093" s="116"/>
    </row>
    <row r="1094" spans="11:12" s="13" customFormat="1" ht="15">
      <c r="K1094" s="116"/>
      <c r="L1094" s="116"/>
    </row>
    <row r="1095" spans="11:12" s="13" customFormat="1" ht="15">
      <c r="K1095" s="116"/>
      <c r="L1095" s="116"/>
    </row>
    <row r="1096" spans="11:12" s="13" customFormat="1" ht="15">
      <c r="K1096" s="116"/>
      <c r="L1096" s="116"/>
    </row>
    <row r="1097" spans="11:12" s="13" customFormat="1" ht="15">
      <c r="K1097" s="116"/>
      <c r="L1097" s="116"/>
    </row>
    <row r="1098" spans="11:12" s="13" customFormat="1" ht="15">
      <c r="K1098" s="116"/>
      <c r="L1098" s="116"/>
    </row>
    <row r="1099" spans="11:12" s="13" customFormat="1" ht="15">
      <c r="K1099" s="116"/>
      <c r="L1099" s="116"/>
    </row>
    <row r="1100" spans="11:12" s="13" customFormat="1" ht="15">
      <c r="K1100" s="116"/>
      <c r="L1100" s="116"/>
    </row>
    <row r="1101" spans="11:12" s="13" customFormat="1" ht="15">
      <c r="K1101" s="116"/>
      <c r="L1101" s="116"/>
    </row>
    <row r="1102" spans="11:12" s="13" customFormat="1" ht="15">
      <c r="K1102" s="116"/>
      <c r="L1102" s="116"/>
    </row>
    <row r="1103" spans="11:12" s="13" customFormat="1" ht="15">
      <c r="K1103" s="116"/>
      <c r="L1103" s="116"/>
    </row>
    <row r="1104" spans="11:12" s="13" customFormat="1" ht="15">
      <c r="K1104" s="116"/>
      <c r="L1104" s="116"/>
    </row>
    <row r="1105" spans="11:12" s="13" customFormat="1" ht="15">
      <c r="K1105" s="116"/>
      <c r="L1105" s="116"/>
    </row>
    <row r="1106" spans="11:12" s="13" customFormat="1" ht="15">
      <c r="K1106" s="116"/>
      <c r="L1106" s="116"/>
    </row>
    <row r="1107" spans="11:12" s="13" customFormat="1" ht="15">
      <c r="K1107" s="116"/>
      <c r="L1107" s="116"/>
    </row>
    <row r="1108" spans="11:12" s="13" customFormat="1" ht="15">
      <c r="K1108" s="116"/>
      <c r="L1108" s="116"/>
    </row>
    <row r="1109" spans="11:12" s="13" customFormat="1" ht="15">
      <c r="K1109" s="116"/>
      <c r="L1109" s="116"/>
    </row>
    <row r="1110" spans="11:12" s="13" customFormat="1" ht="15">
      <c r="K1110" s="116"/>
      <c r="L1110" s="116"/>
    </row>
    <row r="1111" spans="11:12" s="13" customFormat="1" ht="15">
      <c r="K1111" s="116"/>
      <c r="L1111" s="116"/>
    </row>
    <row r="1112" spans="11:12" s="13" customFormat="1" ht="15">
      <c r="K1112" s="116"/>
      <c r="L1112" s="116"/>
    </row>
    <row r="1113" spans="11:12" s="13" customFormat="1" ht="15">
      <c r="K1113" s="116"/>
      <c r="L1113" s="116"/>
    </row>
    <row r="1114" spans="11:12" s="13" customFormat="1" ht="15">
      <c r="K1114" s="116"/>
      <c r="L1114" s="116"/>
    </row>
    <row r="1115" spans="11:12" s="13" customFormat="1" ht="15">
      <c r="K1115" s="116"/>
      <c r="L1115" s="116"/>
    </row>
    <row r="1116" spans="11:12" s="13" customFormat="1" ht="15">
      <c r="K1116" s="116"/>
      <c r="L1116" s="116"/>
    </row>
    <row r="1117" spans="11:12" s="13" customFormat="1" ht="15">
      <c r="K1117" s="116"/>
      <c r="L1117" s="116"/>
    </row>
    <row r="1118" spans="11:12" s="13" customFormat="1" ht="15">
      <c r="K1118" s="116"/>
      <c r="L1118" s="116"/>
    </row>
    <row r="1119" spans="11:12" s="13" customFormat="1" ht="15">
      <c r="K1119" s="116"/>
      <c r="L1119" s="116"/>
    </row>
    <row r="1120" spans="11:12" s="13" customFormat="1" ht="15">
      <c r="K1120" s="116"/>
      <c r="L1120" s="116"/>
    </row>
    <row r="1121" spans="11:12" s="13" customFormat="1" ht="15">
      <c r="K1121" s="116"/>
      <c r="L1121" s="116"/>
    </row>
    <row r="1122" spans="11:12" s="13" customFormat="1" ht="15">
      <c r="K1122" s="116"/>
      <c r="L1122" s="116"/>
    </row>
    <row r="1123" spans="11:12" s="13" customFormat="1" ht="15">
      <c r="K1123" s="116"/>
      <c r="L1123" s="116"/>
    </row>
    <row r="1124" spans="11:12" s="13" customFormat="1" ht="15">
      <c r="K1124" s="116"/>
      <c r="L1124" s="116"/>
    </row>
    <row r="1125" spans="11:12" s="13" customFormat="1" ht="15">
      <c r="K1125" s="116"/>
      <c r="L1125" s="116"/>
    </row>
    <row r="1126" spans="11:12" s="13" customFormat="1" ht="15">
      <c r="K1126" s="116"/>
      <c r="L1126" s="116"/>
    </row>
    <row r="1127" spans="11:12" s="13" customFormat="1" ht="15">
      <c r="K1127" s="116"/>
      <c r="L1127" s="116"/>
    </row>
    <row r="1128" spans="11:12" s="13" customFormat="1" ht="15">
      <c r="K1128" s="116"/>
      <c r="L1128" s="116"/>
    </row>
    <row r="1129" spans="11:12" s="13" customFormat="1" ht="15">
      <c r="K1129" s="116"/>
      <c r="L1129" s="116"/>
    </row>
    <row r="1130" spans="11:12" s="13" customFormat="1" ht="15">
      <c r="K1130" s="116"/>
      <c r="L1130" s="116"/>
    </row>
    <row r="1131" spans="11:12" s="13" customFormat="1" ht="15">
      <c r="K1131" s="116"/>
      <c r="L1131" s="116"/>
    </row>
    <row r="1132" spans="11:12" s="13" customFormat="1" ht="15">
      <c r="K1132" s="116"/>
      <c r="L1132" s="116"/>
    </row>
    <row r="1133" spans="11:12" s="13" customFormat="1" ht="15">
      <c r="K1133" s="116"/>
      <c r="L1133" s="116"/>
    </row>
    <row r="1134" spans="11:12" s="13" customFormat="1" ht="15">
      <c r="K1134" s="116"/>
      <c r="L1134" s="116"/>
    </row>
    <row r="1135" spans="11:12" s="13" customFormat="1" ht="15">
      <c r="K1135" s="116"/>
      <c r="L1135" s="116"/>
    </row>
    <row r="1136" spans="11:12" s="13" customFormat="1" ht="15">
      <c r="K1136" s="116"/>
      <c r="L1136" s="116"/>
    </row>
    <row r="1137" spans="11:12" s="13" customFormat="1" ht="15">
      <c r="K1137" s="116"/>
      <c r="L1137" s="116"/>
    </row>
    <row r="1138" spans="11:12" s="13" customFormat="1" ht="15">
      <c r="K1138" s="116"/>
      <c r="L1138" s="116"/>
    </row>
    <row r="1139" spans="11:12" s="13" customFormat="1" ht="15">
      <c r="K1139" s="116"/>
      <c r="L1139" s="116"/>
    </row>
    <row r="1140" spans="11:12" s="13" customFormat="1" ht="15">
      <c r="K1140" s="116"/>
      <c r="L1140" s="116"/>
    </row>
    <row r="1141" spans="11:12" s="13" customFormat="1" ht="15">
      <c r="K1141" s="116"/>
      <c r="L1141" s="116"/>
    </row>
    <row r="1142" spans="11:12" s="13" customFormat="1" ht="15">
      <c r="K1142" s="116"/>
      <c r="L1142" s="116"/>
    </row>
    <row r="1143" spans="11:12" s="13" customFormat="1" ht="15">
      <c r="K1143" s="116"/>
      <c r="L1143" s="116"/>
    </row>
    <row r="1144" spans="11:12" s="13" customFormat="1" ht="15">
      <c r="K1144" s="116"/>
      <c r="L1144" s="116"/>
    </row>
    <row r="1145" spans="11:12" s="13" customFormat="1" ht="15">
      <c r="K1145" s="116"/>
      <c r="L1145" s="116"/>
    </row>
    <row r="1146" spans="11:12" s="13" customFormat="1" ht="15">
      <c r="K1146" s="116"/>
      <c r="L1146" s="116"/>
    </row>
    <row r="1147" spans="11:12" s="13" customFormat="1" ht="15">
      <c r="K1147" s="116"/>
      <c r="L1147" s="116"/>
    </row>
    <row r="1148" spans="11:12" s="13" customFormat="1" ht="15">
      <c r="K1148" s="116"/>
      <c r="L1148" s="116"/>
    </row>
    <row r="1149" spans="11:12" s="13" customFormat="1" ht="15">
      <c r="K1149" s="116"/>
      <c r="L1149" s="116"/>
    </row>
    <row r="1150" spans="11:12" s="13" customFormat="1" ht="15">
      <c r="K1150" s="116"/>
      <c r="L1150" s="116"/>
    </row>
    <row r="1151" spans="11:12" s="13" customFormat="1" ht="15">
      <c r="K1151" s="116"/>
      <c r="L1151" s="116"/>
    </row>
    <row r="1152" spans="11:12" s="13" customFormat="1" ht="15">
      <c r="K1152" s="116"/>
      <c r="L1152" s="116"/>
    </row>
    <row r="1153" spans="11:12" s="13" customFormat="1" ht="15">
      <c r="K1153" s="116"/>
      <c r="L1153" s="116"/>
    </row>
    <row r="1154" spans="11:12" s="13" customFormat="1" ht="15">
      <c r="K1154" s="116"/>
      <c r="L1154" s="116"/>
    </row>
    <row r="1155" spans="11:12" s="13" customFormat="1" ht="15">
      <c r="K1155" s="116"/>
      <c r="L1155" s="116"/>
    </row>
    <row r="1156" spans="11:12" s="13" customFormat="1" ht="15">
      <c r="K1156" s="116"/>
      <c r="L1156" s="116"/>
    </row>
    <row r="1157" spans="11:12" s="13" customFormat="1" ht="15">
      <c r="K1157" s="116"/>
      <c r="L1157" s="116"/>
    </row>
    <row r="1158" spans="11:12" s="13" customFormat="1" ht="15">
      <c r="K1158" s="116"/>
      <c r="L1158" s="116"/>
    </row>
    <row r="1159" spans="11:12" s="13" customFormat="1" ht="15">
      <c r="K1159" s="116"/>
      <c r="L1159" s="116"/>
    </row>
    <row r="1160" spans="11:12" s="13" customFormat="1" ht="15">
      <c r="K1160" s="116"/>
      <c r="L1160" s="116"/>
    </row>
    <row r="1161" spans="11:12" s="13" customFormat="1" ht="15">
      <c r="K1161" s="116"/>
      <c r="L1161" s="116"/>
    </row>
    <row r="1162" spans="11:12" s="13" customFormat="1" ht="15">
      <c r="K1162" s="116"/>
      <c r="L1162" s="116"/>
    </row>
    <row r="1163" spans="11:12" s="13" customFormat="1" ht="15">
      <c r="K1163" s="116"/>
      <c r="L1163" s="116"/>
    </row>
    <row r="1164" spans="11:12" s="13" customFormat="1" ht="15">
      <c r="K1164" s="116"/>
      <c r="L1164" s="116"/>
    </row>
    <row r="1165" spans="11:12" s="13" customFormat="1" ht="15">
      <c r="K1165" s="116"/>
      <c r="L1165" s="116"/>
    </row>
    <row r="1166" spans="11:12" s="13" customFormat="1" ht="15">
      <c r="K1166" s="116"/>
      <c r="L1166" s="116"/>
    </row>
    <row r="1167" spans="11:12" s="13" customFormat="1" ht="15">
      <c r="K1167" s="116"/>
      <c r="L1167" s="116"/>
    </row>
    <row r="1168" spans="11:12" s="13" customFormat="1" ht="15">
      <c r="K1168" s="116"/>
      <c r="L1168" s="116"/>
    </row>
    <row r="1169" spans="11:12" s="13" customFormat="1" ht="15">
      <c r="K1169" s="116"/>
      <c r="L1169" s="116"/>
    </row>
    <row r="1170" spans="11:12" s="13" customFormat="1" ht="15">
      <c r="K1170" s="116"/>
      <c r="L1170" s="116"/>
    </row>
  </sheetData>
  <sheetProtection/>
  <mergeCells count="108">
    <mergeCell ref="HA289:HP289"/>
    <mergeCell ref="HQ289:IF289"/>
    <mergeCell ref="IG289:IV289"/>
    <mergeCell ref="A310:F310"/>
    <mergeCell ref="G310:K310"/>
    <mergeCell ref="L310:P310"/>
    <mergeCell ref="CC289:CR289"/>
    <mergeCell ref="CS289:DH289"/>
    <mergeCell ref="GK269:GZ269"/>
    <mergeCell ref="DI269:DX269"/>
    <mergeCell ref="DY269:EN269"/>
    <mergeCell ref="EO269:FD269"/>
    <mergeCell ref="FE269:FT269"/>
    <mergeCell ref="FU289:GJ289"/>
    <mergeCell ref="GK289:GZ289"/>
    <mergeCell ref="CS269:DH269"/>
    <mergeCell ref="DI289:DX289"/>
    <mergeCell ref="DY289:EN289"/>
    <mergeCell ref="EO289:FD289"/>
    <mergeCell ref="FE289:FT289"/>
    <mergeCell ref="FU269:GJ269"/>
    <mergeCell ref="A289:N289"/>
    <mergeCell ref="Q289:AF289"/>
    <mergeCell ref="AG289:AV289"/>
    <mergeCell ref="AW289:BL289"/>
    <mergeCell ref="BM289:CB289"/>
    <mergeCell ref="CC269:CR269"/>
    <mergeCell ref="HQ249:IF249"/>
    <mergeCell ref="IG249:IV249"/>
    <mergeCell ref="A269:L269"/>
    <mergeCell ref="Q269:AF269"/>
    <mergeCell ref="AG269:AV269"/>
    <mergeCell ref="AW269:BL269"/>
    <mergeCell ref="BM269:CB269"/>
    <mergeCell ref="HA269:HP269"/>
    <mergeCell ref="HQ269:IF269"/>
    <mergeCell ref="IG269:IV269"/>
    <mergeCell ref="DY249:EN249"/>
    <mergeCell ref="EO249:FD249"/>
    <mergeCell ref="FE249:FT249"/>
    <mergeCell ref="FU249:GJ249"/>
    <mergeCell ref="GK249:GZ249"/>
    <mergeCell ref="HA249:HP249"/>
    <mergeCell ref="HQ229:IF229"/>
    <mergeCell ref="IG229:IV229"/>
    <mergeCell ref="A249:L249"/>
    <mergeCell ref="Q249:AF249"/>
    <mergeCell ref="AG249:AV249"/>
    <mergeCell ref="AW249:BL249"/>
    <mergeCell ref="BM249:CB249"/>
    <mergeCell ref="CC249:CR249"/>
    <mergeCell ref="CS249:DH249"/>
    <mergeCell ref="DI249:DX249"/>
    <mergeCell ref="DY229:EN229"/>
    <mergeCell ref="EO229:FD229"/>
    <mergeCell ref="FE229:FT229"/>
    <mergeCell ref="FU229:GJ229"/>
    <mergeCell ref="GK229:GZ229"/>
    <mergeCell ref="HA229:HP229"/>
    <mergeCell ref="FE125:FT125"/>
    <mergeCell ref="A207:L207"/>
    <mergeCell ref="A229:L229"/>
    <mergeCell ref="Q229:AF229"/>
    <mergeCell ref="AG229:AV229"/>
    <mergeCell ref="AW229:BL229"/>
    <mergeCell ref="BM229:CB229"/>
    <mergeCell ref="CC229:CR229"/>
    <mergeCell ref="CS229:DH229"/>
    <mergeCell ref="DI229:DX229"/>
    <mergeCell ref="A145:L145"/>
    <mergeCell ref="A166:L166"/>
    <mergeCell ref="A186:L186"/>
    <mergeCell ref="DI125:DX125"/>
    <mergeCell ref="DY125:EN125"/>
    <mergeCell ref="EO125:FD125"/>
    <mergeCell ref="FU125:GJ125"/>
    <mergeCell ref="GK125:GZ125"/>
    <mergeCell ref="GK105:GZ105"/>
    <mergeCell ref="HA105:HP105"/>
    <mergeCell ref="HQ105:IF105"/>
    <mergeCell ref="IG105:IV105"/>
    <mergeCell ref="HA125:HP125"/>
    <mergeCell ref="HQ125:IF125"/>
    <mergeCell ref="IG125:IV125"/>
    <mergeCell ref="Q125:AF125"/>
    <mergeCell ref="AG125:AV125"/>
    <mergeCell ref="AW125:BL125"/>
    <mergeCell ref="BM125:CB125"/>
    <mergeCell ref="CC125:CR125"/>
    <mergeCell ref="CS125:DH125"/>
    <mergeCell ref="CS105:DH105"/>
    <mergeCell ref="DI105:DX105"/>
    <mergeCell ref="DY105:EN105"/>
    <mergeCell ref="EO105:FD105"/>
    <mergeCell ref="FE105:FT105"/>
    <mergeCell ref="FU105:GJ105"/>
    <mergeCell ref="A84:S84"/>
    <mergeCell ref="Q105:AF105"/>
    <mergeCell ref="AG105:AV105"/>
    <mergeCell ref="AW105:BL105"/>
    <mergeCell ref="BM105:CB105"/>
    <mergeCell ref="CC105:CR105"/>
    <mergeCell ref="A1:S1"/>
    <mergeCell ref="A2:R2"/>
    <mergeCell ref="A3:S3"/>
    <mergeCell ref="A24:S24"/>
    <mergeCell ref="A44:S44"/>
    <mergeCell ref="A64:S6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 OF AXA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lori-raea</dc:creator>
  <cp:keywords/>
  <dc:description/>
  <cp:lastModifiedBy>Careme C. Carty</cp:lastModifiedBy>
  <dcterms:created xsi:type="dcterms:W3CDTF">2010-07-12T18:26:37Z</dcterms:created>
  <dcterms:modified xsi:type="dcterms:W3CDTF">2020-10-20T15:22:50Z</dcterms:modified>
  <cp:category/>
  <cp:version/>
  <cp:contentType/>
  <cp:contentStatus/>
</cp:coreProperties>
</file>